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ainita_p\Desktop\"/>
    </mc:Choice>
  </mc:AlternateContent>
  <xr:revisionPtr revIDLastSave="0" documentId="8_{C50346D7-ABCE-41A2-904E-BCA1DD957C4B}" xr6:coauthVersionLast="47" xr6:coauthVersionMax="47" xr10:uidLastSave="{00000000-0000-0000-0000-000000000000}"/>
  <bookViews>
    <workbookView xWindow="-110" yWindow="-110" windowWidth="19420" windowHeight="11500" xr2:uid="{00000000-000D-0000-FFFF-FFFF00000000}"/>
  </bookViews>
  <sheets>
    <sheet name="Overview" sheetId="13" r:id="rId1"/>
    <sheet name="Decision Tool" sheetId="9" r:id="rId2"/>
    <sheet name="R&amp;U Criteria" sheetId="7" r:id="rId3"/>
    <sheet name="Socioeconomic Criteria" sheetId="11" r:id="rId4"/>
    <sheet name="Red Drum Matrix" sheetId="17" r:id="rId5"/>
    <sheet name="Background Calc" sheetId="10"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0" l="1"/>
  <c r="C14" i="10"/>
  <c r="E16" i="10"/>
  <c r="E14" i="10"/>
  <c r="I40" i="11" l="1"/>
  <c r="I35" i="11"/>
  <c r="N62" i="11" l="1"/>
  <c r="N61" i="11"/>
  <c r="N64" i="11"/>
  <c r="N65" i="11"/>
  <c r="I60" i="10"/>
  <c r="I61" i="10"/>
  <c r="I62" i="10"/>
  <c r="I63" i="10"/>
  <c r="I64" i="10"/>
  <c r="I65" i="10"/>
  <c r="I5" i="10"/>
  <c r="I6" i="10"/>
  <c r="I7" i="10"/>
  <c r="I8" i="10"/>
  <c r="I9" i="10"/>
  <c r="I10" i="10"/>
  <c r="I11" i="10"/>
  <c r="I12" i="10"/>
  <c r="I13" i="10"/>
  <c r="I56" i="10"/>
  <c r="I57" i="10"/>
  <c r="I58" i="10"/>
  <c r="I59" i="10"/>
  <c r="I14" i="10"/>
  <c r="I15" i="10"/>
  <c r="I16" i="10"/>
  <c r="I17" i="10"/>
  <c r="I18" i="10"/>
  <c r="I19" i="10"/>
  <c r="I20" i="10"/>
  <c r="I21" i="10"/>
  <c r="I22" i="10"/>
  <c r="I23" i="10"/>
  <c r="I24" i="10"/>
  <c r="I25" i="10"/>
  <c r="I26" i="10"/>
  <c r="I27" i="10"/>
  <c r="I28" i="10"/>
  <c r="I29" i="10"/>
  <c r="I30" i="10"/>
  <c r="I31" i="10"/>
  <c r="I32" i="10"/>
  <c r="I33" i="10"/>
  <c r="I34" i="10"/>
  <c r="I36" i="10"/>
  <c r="I37" i="10"/>
  <c r="I38" i="10"/>
  <c r="I39" i="10"/>
  <c r="I40" i="10"/>
  <c r="I41" i="10"/>
  <c r="I42" i="10"/>
  <c r="I43" i="10"/>
  <c r="I44" i="10"/>
  <c r="I45" i="10"/>
  <c r="I46" i="10"/>
  <c r="I47" i="10"/>
  <c r="I48" i="10"/>
  <c r="I49" i="10"/>
  <c r="I50" i="10"/>
  <c r="I51" i="10"/>
  <c r="I52" i="10"/>
  <c r="I53" i="10"/>
  <c r="I54" i="10"/>
  <c r="I55" i="10"/>
  <c r="I35" i="10"/>
  <c r="E11" i="10"/>
  <c r="E12" i="10"/>
  <c r="E13" i="10"/>
  <c r="E15" i="10"/>
  <c r="E17" i="10"/>
  <c r="E10" i="10"/>
  <c r="C11" i="10"/>
  <c r="C12" i="10"/>
  <c r="C13" i="10"/>
  <c r="C15" i="10"/>
  <c r="C17" i="10"/>
  <c r="C10" i="10"/>
  <c r="B7" i="10"/>
  <c r="C7" i="10"/>
  <c r="D7" i="10"/>
  <c r="E7" i="10"/>
  <c r="B8" i="10"/>
  <c r="C8" i="10"/>
  <c r="D8" i="10"/>
  <c r="E8" i="10"/>
  <c r="B9" i="10"/>
  <c r="C9" i="10"/>
  <c r="D9" i="10"/>
  <c r="E9" i="10"/>
  <c r="B10" i="10"/>
  <c r="D10" i="10"/>
  <c r="B11" i="10"/>
  <c r="D11" i="10"/>
  <c r="B12" i="10"/>
  <c r="D12" i="10"/>
  <c r="B13" i="10"/>
  <c r="D13" i="10"/>
  <c r="B14" i="10"/>
  <c r="D14" i="10"/>
  <c r="B15" i="10"/>
  <c r="D15" i="10"/>
  <c r="B16" i="10"/>
  <c r="D16" i="10"/>
  <c r="B17" i="10"/>
  <c r="D17" i="10"/>
  <c r="C6" i="10"/>
  <c r="D6" i="10"/>
  <c r="E6" i="10"/>
  <c r="B6" i="10"/>
  <c r="D17" i="9" l="1"/>
  <c r="B17" i="9"/>
  <c r="D18" i="9" l="1"/>
  <c r="M5" i="10" s="1"/>
  <c r="L5" i="10"/>
  <c r="B18" i="9"/>
  <c r="K5" i="10" s="1"/>
  <c r="J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Katie Drew</author>
  </authors>
  <commentList>
    <comment ref="D4" authorId="0" shapeId="0" xr:uid="{D72FF556-A618-4E27-BE0B-D6CCA14E4A65}">
      <text>
        <r>
          <rPr>
            <b/>
            <sz val="9"/>
            <color indexed="81"/>
            <rFont val="Tahoma"/>
            <family val="2"/>
          </rPr>
          <t>Katie Drew:</t>
        </r>
        <r>
          <rPr>
            <sz val="9"/>
            <color indexed="81"/>
            <rFont val="Tahoma"/>
            <family val="2"/>
          </rPr>
          <t xml:space="preserve">
Text in red will be updated to reflect 2021 update when results are available.</t>
        </r>
      </text>
    </comment>
  </commentList>
</comments>
</file>

<file path=xl/sharedStrings.xml><?xml version="1.0" encoding="utf-8"?>
<sst xmlns="http://schemas.openxmlformats.org/spreadsheetml/2006/main" count="351" uniqueCount="202">
  <si>
    <t>Question</t>
  </si>
  <si>
    <t>Weight</t>
  </si>
  <si>
    <t>P(SSB &lt; SSB threshold)</t>
  </si>
  <si>
    <t>P(SSB &lt; SSB target)</t>
  </si>
  <si>
    <t>P(F &gt; F threshold)</t>
  </si>
  <si>
    <t>P(F &gt; F target)</t>
  </si>
  <si>
    <t>How good are the model diagnostics?</t>
  </si>
  <si>
    <t>How much management uncertainty is there?</t>
  </si>
  <si>
    <t>How much environmental uncertainty is there?</t>
  </si>
  <si>
    <t>How important is the species to the ecosystem?</t>
  </si>
  <si>
    <t>a</t>
  </si>
  <si>
    <t>What is the short-term economic impact of changes to the comm fishery?</t>
  </si>
  <si>
    <t>What is the long-term economic impact of changes to the comm fishery?</t>
  </si>
  <si>
    <t>How much model uncertainty is there? (0 - 5 scale)</t>
  </si>
  <si>
    <t>How much management uncertainty is there?  (0 - 5 scale)</t>
  </si>
  <si>
    <t>How much environmental uncertainty is there?  (0 - 5 scale)</t>
  </si>
  <si>
    <t>How important is the species to the ecosystem?  (0 - 5 scale)</t>
  </si>
  <si>
    <t>P(SSB &lt; SSB threshold) (0 to 1 scale)</t>
  </si>
  <si>
    <t>P(SSB &lt; SSB target)  (0 to 1 scale)</t>
  </si>
  <si>
    <t>P(F &gt; F threshold)  (0 to 1 scale)</t>
  </si>
  <si>
    <t>P(F &gt; F target)  (0 to 1 scale)</t>
  </si>
  <si>
    <t>What is the long-term economic impact of changes to the rec fishery?</t>
  </si>
  <si>
    <t>What is the short-term economic impact of changes to the rec fishery?</t>
  </si>
  <si>
    <t>Decision Tool Question (Scoring scale)</t>
  </si>
  <si>
    <t>Z Score</t>
  </si>
  <si>
    <t>This spreadsheet re-scales the answers from the "Examples" tab into the Z score scale for the calculations, where necessary</t>
  </si>
  <si>
    <t>Recommended Probability</t>
  </si>
  <si>
    <t>Score</t>
  </si>
  <si>
    <t>Management Uncertainty</t>
  </si>
  <si>
    <t>Model Uncertainty</t>
  </si>
  <si>
    <t>Environmental Uncertainty</t>
  </si>
  <si>
    <t>Ecosystem Importance</t>
  </si>
  <si>
    <t>Criteria</t>
  </si>
  <si>
    <t>DEFAULT</t>
  </si>
  <si>
    <t>EXPLORE</t>
  </si>
  <si>
    <t>Default</t>
  </si>
  <si>
    <t>Explore</t>
  </si>
  <si>
    <t>Z score</t>
  </si>
  <si>
    <t>Logistic Function</t>
  </si>
  <si>
    <t>RISK &amp; UNCERTAINTY DECISION TOOL</t>
  </si>
  <si>
    <t>Scoring Default and Examples</t>
  </si>
  <si>
    <t>Commercial Fishery Importance</t>
  </si>
  <si>
    <t>Indicator</t>
  </si>
  <si>
    <t>Notes</t>
  </si>
  <si>
    <t>None (0)</t>
  </si>
  <si>
    <t>Very Low (1)</t>
  </si>
  <si>
    <t>Low (2)</t>
  </si>
  <si>
    <t>Moderate (3)</t>
  </si>
  <si>
    <t>High (4)</t>
  </si>
  <si>
    <t>Very High (5)</t>
  </si>
  <si>
    <t>SCORE</t>
  </si>
  <si>
    <t>Economic Value</t>
  </si>
  <si>
    <t>Total coastwide annual ex-vessel value (3 yr. avg.; 2019 dollars)</t>
  </si>
  <si>
    <t>no commercial fishing</t>
  </si>
  <si>
    <t>&lt; $1 million</t>
  </si>
  <si>
    <t>$1 - 10 million</t>
  </si>
  <si>
    <t>$10 - 30 million</t>
  </si>
  <si>
    <t>$30 - 100 million</t>
  </si>
  <si>
    <t>&gt;$100 million</t>
  </si>
  <si>
    <t>Community Dependence</t>
  </si>
  <si>
    <t>Average community dependence (ex-vessel value as % of total ex-vessel value for all species) for top 10 communities. Top 10 communities = highest landings. (3 yr. avg.)</t>
  </si>
  <si>
    <t>0 - 5%</t>
  </si>
  <si>
    <t>5 - 15%</t>
  </si>
  <si>
    <t xml:space="preserve">15 - 25% </t>
  </si>
  <si>
    <t>25 - 50 %</t>
  </si>
  <si>
    <t>&gt; 50%</t>
  </si>
  <si>
    <t>Commercial Importance Subscore</t>
  </si>
  <si>
    <t>Recreational Fishery Importance</t>
  </si>
  <si>
    <t>Importance (Desirability)</t>
  </si>
  <si>
    <t>Total coastwide annual targeted trips (primary or secondary target)  as % of total coastwide trips (3 yr. avg.)</t>
  </si>
  <si>
    <t>no recreational fishing</t>
  </si>
  <si>
    <t>0 - 0.5%</t>
  </si>
  <si>
    <t>0.5% - 1.5%</t>
  </si>
  <si>
    <t>1.5% - 5%</t>
  </si>
  <si>
    <t>5% - 10%</t>
  </si>
  <si>
    <t>&gt;10%</t>
  </si>
  <si>
    <t>Average community dependence (targeted trips as % of total rec trips) for top 10 communities. Top 10 communities = most targeted trips. (3 yr. avg.)</t>
  </si>
  <si>
    <t>no recreational fishing/limited to small #s of trips in fewer than 10 communities</t>
  </si>
  <si>
    <t>0 - 3 %</t>
  </si>
  <si>
    <t>3 - 10 %</t>
  </si>
  <si>
    <t>10 - 15%</t>
  </si>
  <si>
    <t>15 - 20 %</t>
  </si>
  <si>
    <t>&gt;20%</t>
  </si>
  <si>
    <t>Recreational Importance Subscore</t>
  </si>
  <si>
    <t>Commercial Short-term Management Change</t>
  </si>
  <si>
    <t>Very High (-1)</t>
  </si>
  <si>
    <t>Short-term Commercial Management Change</t>
  </si>
  <si>
    <t>2-5%</t>
  </si>
  <si>
    <t>5-10%</t>
  </si>
  <si>
    <t>10-20%</t>
  </si>
  <si>
    <t>Commercial Long-term Management Change</t>
  </si>
  <si>
    <t>Long-term Commercial Management Change</t>
  </si>
  <si>
    <t>Recreational Short-term Management Change</t>
  </si>
  <si>
    <t>Short-term Recreational Management Change</t>
  </si>
  <si>
    <t>Recreational Long-term Management Change</t>
  </si>
  <si>
    <t>Long-term Recreational Management Change</t>
  </si>
  <si>
    <t>TOTAL SOCIOECONOMIC SCORES</t>
  </si>
  <si>
    <t>Scoring Scale</t>
  </si>
  <si>
    <t>FINAL SCORE</t>
  </si>
  <si>
    <t>None</t>
  </si>
  <si>
    <t>Very Low</t>
  </si>
  <si>
    <t>Low</t>
  </si>
  <si>
    <t>Moderate</t>
  </si>
  <si>
    <t>High</t>
  </si>
  <si>
    <t>Very High</t>
  </si>
  <si>
    <t>Commercial</t>
  </si>
  <si>
    <t>Commercial Short-term Total Score</t>
  </si>
  <si>
    <t>Commercial Importance * Long-term Management Change</t>
  </si>
  <si>
    <t>Commercial Long-term Total Score</t>
  </si>
  <si>
    <t>Commercial Importance * Short-term Management Change</t>
  </si>
  <si>
    <t>Recreational</t>
  </si>
  <si>
    <t>Recreational Short-term Total Score</t>
  </si>
  <si>
    <t>Recreational Importance * Long-term Management Change</t>
  </si>
  <si>
    <t>Recreational Long-term Total Score</t>
  </si>
  <si>
    <t>Recreational Importance * Short-term Management Change</t>
  </si>
  <si>
    <t>Overfished</t>
  </si>
  <si>
    <t>SSB Target</t>
  </si>
  <si>
    <t>Overfishing</t>
  </si>
  <si>
    <t>F Target</t>
  </si>
  <si>
    <t>Probability that SSB is below the SSB threshold from stock assessment, if available (0.0 - 1.0) or a binary (0 for not overfished, 1 for overfished);</t>
  </si>
  <si>
    <t>Probability that SSB is below the SSB target from stock assessment, if available (0.0 - 1.0) or a binary (0 for above the target, 1 for below the target)</t>
  </si>
  <si>
    <t>Probability that F is above the F target from stock assessment, if available (0.0 - 1.0) or a binary (0 for below the target, 1 for above the target)</t>
  </si>
  <si>
    <t>Probability that F is above the F target/threshold from stock assessment, if available (0.0 - 1.0) or a binary (0 for no overfishing, 1 for overfishing)</t>
  </si>
  <si>
    <t>See Socioeconomic Criteria tab</t>
  </si>
  <si>
    <t>Commercial Short-term</t>
  </si>
  <si>
    <t>Commercial Long-term</t>
  </si>
  <si>
    <t>Recreational Short-term</t>
  </si>
  <si>
    <t>Recreational Long-term</t>
  </si>
  <si>
    <t>Moderate uncertainty</t>
  </si>
  <si>
    <t>High uncertainty</t>
  </si>
  <si>
    <t>-5 to 5</t>
  </si>
  <si>
    <t>0.0 to 1.0</t>
  </si>
  <si>
    <t>Minimal uncertainty, excellent diagnostics</t>
  </si>
  <si>
    <t>Moderate uncertainty, fair diagnostics</t>
  </si>
  <si>
    <t>High uncertainty, poor diagnostics</t>
  </si>
  <si>
    <t>Minimal uncertainty and/or already included</t>
  </si>
  <si>
    <t>Low ecosystem/ trophic importance</t>
  </si>
  <si>
    <t>Moderate ecosystem/ trophic importance</t>
  </si>
  <si>
    <t>High ecosystem/ trophic importance</t>
  </si>
  <si>
    <t>No ecosystem/ trophic concerns</t>
  </si>
  <si>
    <t>Is the stock overfished?</t>
  </si>
  <si>
    <t>Is the stock below the biomass target?</t>
  </si>
  <si>
    <t>Is overfishing occurring?</t>
  </si>
  <si>
    <t>Is fishing mortality above the target?</t>
  </si>
  <si>
    <t xml:space="preserve">Factors to consider include: retrospective patterning, sensitivity runs, model fits, model parameter precision, sensitivity to starting values. </t>
  </si>
  <si>
    <t xml:space="preserve">How much model uncertainty is there? </t>
  </si>
  <si>
    <t>Factors to consider include: performance of management towards goals, stock status (if there are additional concerns not captured by stock status components), initiation of relevant management actions, uncertainty due to factors outside control of managers (e.g., historical incorrect assumptions about uncalibrated MRIP estimates), prescriptive FMP to guide future management decision, noncompliance, IUU fishing activities</t>
  </si>
  <si>
    <t xml:space="preserve">How much management uncertainty is there? </t>
  </si>
  <si>
    <t>Factors to consider include: is link between recruitment and environment adequately accounted for in model, vulnerability to climate change, is natural mortality adequately accounted for in model (constant across time and ages vs varying across ages and time), degree of prey dependence (for predators) or predator dependence (for prey) if not accounted for in model</t>
  </si>
  <si>
    <t xml:space="preserve">How much environmental uncertainty is there (that is not accounted for in the model)? </t>
  </si>
  <si>
    <t>Factors to consider include: role in maintaining other key species, such as other important fished species or threatened or endangered species; role in providing important ecosystem services; importance to ecosystem functions</t>
  </si>
  <si>
    <t xml:space="preserve">How important is the species to the ecosystem or other key species? </t>
  </si>
  <si>
    <t>What is the short-term socioeconomic effect of the proposed management change on the commercial fishery?</t>
  </si>
  <si>
    <t>What is the long-term socioeconomic effect of the proposed management change on the commercial fishery?</t>
  </si>
  <si>
    <t>What is the short-term socioeconomic effect of the proposed management change on the recreational fishery?</t>
  </si>
  <si>
    <t>RISK &amp; UNCERTAINTY DECISION TOOL CRITERIA</t>
  </si>
  <si>
    <t>1. Stock Status</t>
  </si>
  <si>
    <t>2. Additional Sources of Uncertainty</t>
  </si>
  <si>
    <t>3. Additional Risk Considerations</t>
  </si>
  <si>
    <t>4. Socioeconomic Considerations</t>
  </si>
  <si>
    <r>
      <t xml:space="preserve">*In these examples, the long-term socioecomic components </t>
    </r>
    <r>
      <rPr>
        <b/>
        <u/>
        <sz val="11"/>
        <color theme="1"/>
        <rFont val="Calibri"/>
        <family val="2"/>
        <scheme val="minor"/>
      </rPr>
      <t>add</t>
    </r>
    <r>
      <rPr>
        <sz val="11"/>
        <color theme="1"/>
        <rFont val="Calibri"/>
        <family val="2"/>
        <scheme val="minor"/>
      </rPr>
      <t xml:space="preserve"> to the probability (making it more precautionary), while short-term socioeconomic components </t>
    </r>
    <r>
      <rPr>
        <b/>
        <u/>
        <sz val="11"/>
        <color theme="1"/>
        <rFont val="Calibri"/>
        <family val="2"/>
        <scheme val="minor"/>
      </rPr>
      <t>subtract</t>
    </r>
    <r>
      <rPr>
        <sz val="11"/>
        <color theme="1"/>
        <rFont val="Calibri"/>
        <family val="2"/>
        <scheme val="minor"/>
      </rPr>
      <t xml:space="preserve"> from the probability (less precautionary); however, the signs for either or both components could be reversed (e.g. short-term could add to the probability) if the situation warrants it.</t>
    </r>
  </si>
  <si>
    <t>Component</t>
  </si>
  <si>
    <t>Justification</t>
  </si>
  <si>
    <t>1. Stock Status (Scored 0 to 1)</t>
  </si>
  <si>
    <t>2. Additional Sources of Uncertainty (Scored 0 to 5)</t>
  </si>
  <si>
    <t>3. Additional Risk Considerations (Scored 0 to 5)</t>
  </si>
  <si>
    <t>4. Socioeconomic Considerations (Scored 0 to 5, - for negative effects, + for positive effects)</t>
  </si>
  <si>
    <t>Socioeconomic Subscores</t>
  </si>
  <si>
    <t>Commercial Economic Value</t>
  </si>
  <si>
    <t>Commercial Fishery Dependence</t>
  </si>
  <si>
    <t>Recreational Desirability</t>
  </si>
  <si>
    <t>Recreational Dependence</t>
  </si>
  <si>
    <t>(Scored 0 to 5)</t>
  </si>
  <si>
    <t>(Scored 0 to 1)</t>
  </si>
  <si>
    <t>SOCIOECONOMIC IMPORTANCE CRITERIA</t>
  </si>
  <si>
    <t>PROPOSED MANAGEMENT CHANGE CRITERIA</t>
  </si>
  <si>
    <t>Direction</t>
  </si>
  <si>
    <t>Direction (-1 or 1)</t>
  </si>
  <si>
    <t>Very Low (0.2)</t>
  </si>
  <si>
    <t>Low (0.4)</t>
  </si>
  <si>
    <t>Moderate (0.6)</t>
  </si>
  <si>
    <t>High (0.8)</t>
  </si>
  <si>
    <t>0-2% change</t>
  </si>
  <si>
    <t>&gt;20% change</t>
  </si>
  <si>
    <t>minimal effects on the fishery's sustainability</t>
  </si>
  <si>
    <t>moderate effects on the fishery's sustainability</t>
  </si>
  <si>
    <t>very significant effects on the fishery's sustainability</t>
  </si>
  <si>
    <t>What is the short-term socioeconomic effect of changes to the comm fishery? (-5 to 5 scale*)</t>
  </si>
  <si>
    <t>What is the long-term socioeconomic effect of changes to the comm fishery? (-5 to 5 scale*)</t>
  </si>
  <si>
    <t>What is the short-term socioeconomic effect of changes to the rec fishery? (-5 to 5 scale*)</t>
  </si>
  <si>
    <t>What is the long-term socioeconomic effect of changes to the rec fishery? (-5 to 5 scale*)</t>
  </si>
  <si>
    <t>Scale</t>
  </si>
  <si>
    <t>Negative</t>
  </si>
  <si>
    <t>Positive</t>
  </si>
  <si>
    <t>Neutral</t>
  </si>
  <si>
    <t>1 = positive effect,    -1 = negative effect</t>
  </si>
  <si>
    <t xml:space="preserve">What is the scale &amp; direction of the effect of increased precaution (increasing the probability of achieving ref. pts., decreasing the TAC) on the longer term sustainability of the recreational fishery? </t>
  </si>
  <si>
    <t>no change</t>
  </si>
  <si>
    <t>No effect  on sustainability</t>
  </si>
  <si>
    <t>Score: What is the scale of the proposed management change (based on the preliminary probability)? Direction: What is the short-term socioeconomic effect of increased precaution?</t>
  </si>
  <si>
    <t>Calculated from subscores</t>
  </si>
  <si>
    <t xml:space="preserve">RED DRUM SPECIES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</si>
</sst>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8"/>
      <name val="Calibri"/>
      <family val="2"/>
      <scheme val="minor"/>
    </font>
    <font>
      <b/>
      <u/>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FF66"/>
        <bgColor indexed="64"/>
      </patternFill>
    </fill>
    <fill>
      <patternFill patternType="solid">
        <fgColor rgb="FFCCFF99"/>
        <bgColor indexed="64"/>
      </patternFill>
    </fill>
    <fill>
      <patternFill patternType="solid">
        <fgColor rgb="FF99FF66"/>
        <bgColor indexed="64"/>
      </patternFill>
    </fill>
    <fill>
      <patternFill patternType="solid">
        <fgColor rgb="FF66FF33"/>
        <bgColor indexed="64"/>
      </patternFill>
    </fill>
    <fill>
      <patternFill patternType="solid">
        <fgColor rgb="FF33CC33"/>
        <bgColor indexed="64"/>
      </patternFill>
    </fill>
    <fill>
      <patternFill patternType="solid">
        <fgColor rgb="FF339933"/>
        <bgColor indexed="64"/>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medium">
        <color indexed="64"/>
      </left>
      <right/>
      <top/>
      <bottom style="thick">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93">
    <xf numFmtId="0" fontId="0" fillId="0" borderId="0" xfId="0"/>
    <xf numFmtId="0" fontId="0" fillId="0" borderId="0" xfId="0" applyAlignment="1">
      <alignment horizontal="right"/>
    </xf>
    <xf numFmtId="0" fontId="0" fillId="0" borderId="1" xfId="0" applyBorder="1"/>
    <xf numFmtId="0" fontId="0" fillId="0" borderId="2" xfId="0" applyBorder="1"/>
    <xf numFmtId="0" fontId="0" fillId="0" borderId="4" xfId="0" applyBorder="1"/>
    <xf numFmtId="0" fontId="0" fillId="0" borderId="6" xfId="0" applyBorder="1"/>
    <xf numFmtId="0" fontId="0" fillId="0" borderId="7" xfId="0" applyBorder="1"/>
    <xf numFmtId="0" fontId="0" fillId="0" borderId="14"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0" fillId="0" borderId="9" xfId="0" applyBorder="1" applyProtection="1">
      <protection locked="0"/>
    </xf>
    <xf numFmtId="0" fontId="0" fillId="0" borderId="16" xfId="0" applyBorder="1" applyAlignment="1" applyProtection="1">
      <alignment wrapText="1"/>
      <protection locked="0"/>
    </xf>
    <xf numFmtId="0" fontId="0" fillId="0" borderId="19" xfId="0" applyBorder="1" applyAlignment="1" applyProtection="1">
      <alignment wrapText="1"/>
      <protection locked="0"/>
    </xf>
    <xf numFmtId="0" fontId="0" fillId="0" borderId="1"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10" xfId="0" applyBorder="1" applyProtection="1">
      <protection locked="0"/>
    </xf>
    <xf numFmtId="0" fontId="0" fillId="0" borderId="3" xfId="0" applyBorder="1" applyAlignment="1" applyProtection="1">
      <alignment horizontal="center"/>
      <protection locked="0"/>
    </xf>
    <xf numFmtId="0" fontId="0" fillId="0" borderId="12" xfId="0" applyBorder="1" applyAlignment="1" applyProtection="1">
      <alignment horizontal="center" wrapText="1"/>
      <protection locked="0"/>
    </xf>
    <xf numFmtId="0" fontId="0" fillId="0" borderId="0" xfId="0" applyAlignment="1">
      <alignment wrapText="1"/>
    </xf>
    <xf numFmtId="9" fontId="0" fillId="0" borderId="17" xfId="1" applyFont="1" applyFill="1" applyBorder="1" applyAlignment="1" applyProtection="1">
      <alignment wrapText="1"/>
      <protection locked="0"/>
    </xf>
    <xf numFmtId="9" fontId="0" fillId="0" borderId="18" xfId="1" applyFont="1" applyFill="1" applyBorder="1" applyAlignment="1" applyProtection="1">
      <alignment wrapText="1"/>
      <protection locked="0"/>
    </xf>
    <xf numFmtId="9" fontId="0" fillId="0" borderId="19" xfId="1" applyFont="1" applyFill="1" applyBorder="1" applyAlignment="1" applyProtection="1">
      <alignment wrapText="1"/>
      <protection locked="0"/>
    </xf>
    <xf numFmtId="0" fontId="2" fillId="0" borderId="1" xfId="0" applyFont="1" applyBorder="1" applyAlignment="1" applyProtection="1">
      <alignment horizontal="left"/>
      <protection locked="0"/>
    </xf>
    <xf numFmtId="0" fontId="2" fillId="0" borderId="6" xfId="0" applyFont="1" applyBorder="1" applyAlignment="1" applyProtection="1">
      <alignment horizontal="left" wrapText="1"/>
      <protection locked="0"/>
    </xf>
    <xf numFmtId="0" fontId="0" fillId="0" borderId="10" xfId="0" applyBorder="1"/>
    <xf numFmtId="0" fontId="0" fillId="0" borderId="11" xfId="0" applyBorder="1"/>
    <xf numFmtId="0" fontId="0" fillId="0" borderId="4" xfId="0" applyBorder="1" applyAlignment="1" applyProtection="1">
      <alignment wrapText="1"/>
      <protection locked="0"/>
    </xf>
    <xf numFmtId="0" fontId="0" fillId="0" borderId="6" xfId="0" applyBorder="1" applyAlignment="1" applyProtection="1">
      <alignment wrapText="1"/>
      <protection locked="0"/>
    </xf>
    <xf numFmtId="9" fontId="0" fillId="0" borderId="0" xfId="1" applyFont="1" applyBorder="1"/>
    <xf numFmtId="9" fontId="0" fillId="0" borderId="0" xfId="0" applyNumberFormat="1"/>
    <xf numFmtId="2" fontId="0" fillId="0" borderId="2" xfId="0" applyNumberFormat="1" applyBorder="1"/>
    <xf numFmtId="2" fontId="0" fillId="0" borderId="0" xfId="0" applyNumberFormat="1"/>
    <xf numFmtId="2" fontId="0" fillId="0" borderId="7" xfId="0" applyNumberFormat="1" applyBorder="1"/>
    <xf numFmtId="9" fontId="0" fillId="0" borderId="3" xfId="1" applyFont="1" applyFill="1" applyBorder="1" applyAlignment="1" applyProtection="1">
      <alignment wrapText="1"/>
      <protection locked="0"/>
    </xf>
    <xf numFmtId="9" fontId="0" fillId="0" borderId="5" xfId="1" applyFont="1" applyFill="1" applyBorder="1" applyAlignment="1" applyProtection="1">
      <alignment wrapText="1"/>
      <protection locked="0"/>
    </xf>
    <xf numFmtId="9" fontId="0" fillId="0" borderId="8" xfId="1" applyFont="1" applyFill="1" applyBorder="1" applyAlignment="1" applyProtection="1">
      <alignment wrapText="1"/>
      <protection locked="0"/>
    </xf>
    <xf numFmtId="0" fontId="0" fillId="0" borderId="3" xfId="0" applyBorder="1" applyAlignment="1" applyProtection="1">
      <alignment wrapText="1"/>
      <protection locked="0"/>
    </xf>
    <xf numFmtId="0" fontId="0" fillId="0" borderId="5" xfId="0" applyBorder="1" applyAlignment="1" applyProtection="1">
      <alignment wrapText="1"/>
      <protection locked="0"/>
    </xf>
    <xf numFmtId="0" fontId="0" fillId="0" borderId="12" xfId="0" applyBorder="1" applyAlignment="1" applyProtection="1">
      <alignment wrapText="1"/>
      <protection locked="0"/>
    </xf>
    <xf numFmtId="0" fontId="0" fillId="0" borderId="8" xfId="0" applyBorder="1" applyAlignment="1" applyProtection="1">
      <alignment wrapText="1"/>
      <protection locked="0"/>
    </xf>
    <xf numFmtId="0" fontId="2" fillId="0" borderId="25" xfId="0" applyFont="1" applyBorder="1"/>
    <xf numFmtId="0" fontId="2" fillId="0" borderId="7" xfId="0" applyFont="1" applyBorder="1"/>
    <xf numFmtId="0" fontId="2" fillId="0" borderId="26" xfId="0" applyFont="1" applyBorder="1"/>
    <xf numFmtId="0" fontId="0" fillId="0" borderId="28" xfId="0" applyBorder="1"/>
    <xf numFmtId="0" fontId="3" fillId="0" borderId="27" xfId="0" applyFont="1" applyBorder="1"/>
    <xf numFmtId="0" fontId="3" fillId="0" borderId="0" xfId="0" applyFont="1"/>
    <xf numFmtId="0" fontId="3" fillId="0" borderId="0" xfId="0" applyFont="1" applyAlignment="1">
      <alignment wrapText="1"/>
    </xf>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2" fillId="4" borderId="25" xfId="0" applyFont="1" applyFill="1" applyBorder="1"/>
    <xf numFmtId="0" fontId="2" fillId="4" borderId="7" xfId="0" applyFont="1" applyFill="1" applyBorder="1"/>
    <xf numFmtId="0" fontId="2" fillId="4" borderId="26" xfId="0" applyFont="1" applyFill="1" applyBorder="1"/>
    <xf numFmtId="0" fontId="2" fillId="0" borderId="27" xfId="0" applyFont="1" applyBorder="1" applyAlignment="1">
      <alignment wrapText="1"/>
    </xf>
    <xf numFmtId="0" fontId="2" fillId="4" borderId="23" xfId="0" applyFont="1" applyFill="1" applyBorder="1"/>
    <xf numFmtId="0" fontId="2" fillId="4" borderId="11" xfId="0" applyFont="1" applyFill="1" applyBorder="1"/>
    <xf numFmtId="0" fontId="2" fillId="4" borderId="24" xfId="0" applyFont="1" applyFill="1" applyBorder="1"/>
    <xf numFmtId="0" fontId="2" fillId="0" borderId="29" xfId="0" applyFont="1" applyBorder="1" applyAlignment="1">
      <alignment wrapText="1"/>
    </xf>
    <xf numFmtId="0" fontId="2" fillId="4" borderId="10" xfId="0" applyFont="1" applyFill="1" applyBorder="1"/>
    <xf numFmtId="0" fontId="2" fillId="4" borderId="10" xfId="0" applyFont="1" applyFill="1" applyBorder="1" applyAlignment="1">
      <alignment wrapText="1"/>
    </xf>
    <xf numFmtId="0" fontId="2" fillId="4" borderId="12" xfId="0" applyFont="1" applyFill="1" applyBorder="1" applyAlignment="1">
      <alignment wrapText="1"/>
    </xf>
    <xf numFmtId="0" fontId="0" fillId="0" borderId="0" xfId="0" applyAlignment="1" applyProtection="1">
      <alignment wrapText="1"/>
      <protection locked="0"/>
    </xf>
    <xf numFmtId="0" fontId="2" fillId="0" borderId="0" xfId="0" applyFont="1"/>
    <xf numFmtId="0" fontId="2" fillId="0" borderId="0" xfId="0" applyFont="1" applyProtection="1">
      <protection locked="0"/>
    </xf>
    <xf numFmtId="0" fontId="0" fillId="0" borderId="13" xfId="0" applyBorder="1" applyAlignment="1" applyProtection="1">
      <alignment wrapText="1"/>
      <protection locked="0"/>
    </xf>
    <xf numFmtId="0" fontId="2" fillId="0" borderId="22" xfId="0" applyFont="1" applyBorder="1" applyAlignment="1" applyProtection="1">
      <alignment horizontal="left"/>
      <protection locked="0"/>
    </xf>
    <xf numFmtId="0" fontId="2" fillId="0" borderId="35" xfId="0" applyFont="1" applyBorder="1" applyAlignment="1" applyProtection="1">
      <alignment horizontal="left"/>
      <protection locked="0"/>
    </xf>
    <xf numFmtId="0" fontId="2" fillId="0" borderId="36" xfId="0" applyFont="1" applyBorder="1"/>
    <xf numFmtId="0" fontId="2" fillId="0" borderId="37" xfId="0" applyFont="1" applyBorder="1" applyProtection="1">
      <protection locked="0"/>
    </xf>
    <xf numFmtId="0" fontId="2" fillId="0" borderId="39" xfId="0" applyFont="1" applyBorder="1" applyProtection="1">
      <protection locked="0"/>
    </xf>
    <xf numFmtId="0" fontId="0" fillId="0" borderId="15" xfId="0" applyBorder="1" applyAlignment="1" applyProtection="1">
      <alignment wrapText="1"/>
      <protection locked="0"/>
    </xf>
    <xf numFmtId="0" fontId="0" fillId="0" borderId="15" xfId="0" applyBorder="1" applyAlignment="1">
      <alignment wrapText="1"/>
    </xf>
    <xf numFmtId="0" fontId="0" fillId="0" borderId="38" xfId="0" quotePrefix="1" applyBorder="1"/>
    <xf numFmtId="0" fontId="0" fillId="0" borderId="40" xfId="0" quotePrefix="1" applyBorder="1"/>
    <xf numFmtId="0" fontId="0" fillId="0" borderId="13" xfId="0" applyBorder="1" applyAlignment="1" applyProtection="1">
      <alignment vertical="top" wrapText="1"/>
      <protection locked="0"/>
    </xf>
    <xf numFmtId="0" fontId="0" fillId="0" borderId="38" xfId="0" quotePrefix="1" applyBorder="1" applyAlignment="1" applyProtection="1">
      <alignment horizontal="center" vertical="center" wrapText="1"/>
      <protection locked="0"/>
    </xf>
    <xf numFmtId="0" fontId="0" fillId="0" borderId="40" xfId="0" quotePrefix="1" applyBorder="1" applyAlignment="1" applyProtection="1">
      <alignment horizontal="center" vertical="center" wrapText="1"/>
      <protection locked="0"/>
    </xf>
    <xf numFmtId="0" fontId="0" fillId="0" borderId="13" xfId="0"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0" fillId="0" borderId="40" xfId="0" applyBorder="1" applyAlignment="1">
      <alignment horizontal="center" vertical="center" wrapText="1"/>
    </xf>
    <xf numFmtId="0" fontId="2" fillId="0" borderId="22" xfId="0" applyFont="1" applyBorder="1" applyAlignment="1">
      <alignment horizontal="center"/>
    </xf>
    <xf numFmtId="0" fontId="2" fillId="0" borderId="36" xfId="0" applyFont="1" applyBorder="1" applyAlignment="1">
      <alignment horizontal="center"/>
    </xf>
    <xf numFmtId="0" fontId="0" fillId="0" borderId="13" xfId="0" applyBorder="1" applyAlignment="1">
      <alignment vertical="top" wrapText="1"/>
    </xf>
    <xf numFmtId="0" fontId="0" fillId="0" borderId="15" xfId="0" applyBorder="1" applyAlignment="1" applyProtection="1">
      <alignment vertical="top" wrapText="1"/>
      <protection locked="0"/>
    </xf>
    <xf numFmtId="0" fontId="2" fillId="0" borderId="22" xfId="0" applyFont="1" applyBorder="1" applyAlignment="1">
      <alignment horizontal="center" vertical="center"/>
    </xf>
    <xf numFmtId="0" fontId="2" fillId="0" borderId="36" xfId="0" applyFont="1" applyBorder="1" applyAlignment="1">
      <alignment horizontal="center" vertical="center"/>
    </xf>
    <xf numFmtId="0" fontId="2" fillId="0" borderId="41" xfId="0" applyFont="1" applyBorder="1" applyAlignment="1" applyProtection="1">
      <alignment horizontal="left"/>
      <protection locked="0"/>
    </xf>
    <xf numFmtId="0" fontId="0" fillId="0" borderId="42" xfId="0" applyBorder="1" applyProtection="1">
      <protection locked="0"/>
    </xf>
    <xf numFmtId="0" fontId="0" fillId="0" borderId="42" xfId="0" applyBorder="1" applyAlignment="1" applyProtection="1">
      <alignment wrapText="1"/>
      <protection locked="0"/>
    </xf>
    <xf numFmtId="0" fontId="0" fillId="0" borderId="43" xfId="0" applyBorder="1" applyAlignment="1" applyProtection="1">
      <alignment wrapText="1"/>
      <protection locked="0"/>
    </xf>
    <xf numFmtId="0" fontId="2" fillId="0" borderId="37" xfId="0" applyFont="1" applyBorder="1" applyAlignment="1" applyProtection="1">
      <alignment wrapText="1"/>
      <protection locked="0"/>
    </xf>
    <xf numFmtId="0" fontId="2" fillId="0" borderId="39" xfId="0" applyFont="1" applyBorder="1" applyAlignment="1" applyProtection="1">
      <alignment wrapText="1"/>
      <protection locked="0"/>
    </xf>
    <xf numFmtId="0" fontId="2" fillId="0" borderId="0" xfId="0" applyFont="1" applyAlignment="1" applyProtection="1">
      <alignment horizontal="left"/>
      <protection locked="0"/>
    </xf>
    <xf numFmtId="0" fontId="0" fillId="0" borderId="0" xfId="0" quotePrefix="1" applyAlignment="1" applyProtection="1">
      <alignment horizontal="center" vertical="center" wrapText="1"/>
      <protection locked="0"/>
    </xf>
    <xf numFmtId="0" fontId="0" fillId="0" borderId="0" xfId="0" applyAlignment="1" applyProtection="1">
      <alignment vertical="top" wrapText="1"/>
      <protection locked="0"/>
    </xf>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horizontal="center" vertical="center"/>
    </xf>
    <xf numFmtId="0" fontId="2" fillId="0" borderId="0" xfId="0" applyFont="1" applyAlignment="1" applyProtection="1">
      <alignment vertical="top" wrapText="1"/>
      <protection locked="0"/>
    </xf>
    <xf numFmtId="0" fontId="0" fillId="0" borderId="0" xfId="0" applyAlignment="1">
      <alignment horizontal="left" vertical="top" wrapText="1"/>
    </xf>
    <xf numFmtId="0" fontId="0" fillId="0" borderId="0" xfId="0" applyAlignment="1">
      <alignment horizontal="left" vertical="center" wrapText="1"/>
    </xf>
    <xf numFmtId="0" fontId="2" fillId="0" borderId="0" xfId="0" applyFont="1" applyAlignment="1" applyProtection="1">
      <alignment horizontal="left" vertical="top" wrapText="1"/>
      <protection locked="0"/>
    </xf>
    <xf numFmtId="0" fontId="0" fillId="0" borderId="0" xfId="0" applyAlignment="1">
      <alignment horizontal="left" vertical="top"/>
    </xf>
    <xf numFmtId="10" fontId="0" fillId="0" borderId="0" xfId="0" applyNumberFormat="1" applyAlignment="1">
      <alignment horizontal="left" vertical="top"/>
    </xf>
    <xf numFmtId="0" fontId="0" fillId="0" borderId="0" xfId="0" quotePrefix="1" applyAlignment="1">
      <alignment horizontal="center" vertical="center"/>
    </xf>
    <xf numFmtId="0" fontId="2" fillId="0" borderId="27" xfId="0" applyFont="1" applyBorder="1" applyAlignment="1">
      <alignment horizontal="left" vertical="top" wrapText="1"/>
    </xf>
    <xf numFmtId="0" fontId="2" fillId="0" borderId="27" xfId="0" applyFont="1" applyBorder="1" applyAlignment="1">
      <alignment horizontal="left" vertical="top"/>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wrapText="1"/>
    </xf>
    <xf numFmtId="0" fontId="0" fillId="0" borderId="12" xfId="0" applyBorder="1"/>
    <xf numFmtId="0" fontId="0" fillId="0" borderId="4" xfId="0" applyBorder="1" applyAlignment="1">
      <alignment wrapText="1"/>
    </xf>
    <xf numFmtId="0" fontId="0" fillId="0" borderId="34" xfId="0" applyBorder="1" applyAlignment="1">
      <alignment wrapText="1"/>
    </xf>
    <xf numFmtId="0" fontId="2" fillId="0" borderId="7" xfId="0" applyFont="1" applyBorder="1" applyAlignment="1">
      <alignment horizontal="center"/>
    </xf>
    <xf numFmtId="0" fontId="2" fillId="0" borderId="4" xfId="0" applyFont="1" applyBorder="1"/>
    <xf numFmtId="0" fontId="2" fillId="0" borderId="1" xfId="0" applyFont="1" applyBorder="1"/>
    <xf numFmtId="0" fontId="2" fillId="0" borderId="5" xfId="0" applyFont="1" applyBorder="1"/>
    <xf numFmtId="0" fontId="2" fillId="0" borderId="8" xfId="0" applyFont="1" applyBorder="1"/>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6" borderId="4" xfId="0" applyFill="1" applyBorder="1" applyAlignment="1">
      <alignment horizontal="center"/>
    </xf>
    <xf numFmtId="0" fontId="0" fillId="5" borderId="0" xfId="0" applyFill="1" applyAlignment="1">
      <alignment horizontal="center"/>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0" fillId="10" borderId="0" xfId="0" applyFill="1" applyAlignment="1">
      <alignment horizontal="center"/>
    </xf>
    <xf numFmtId="0" fontId="2" fillId="4" borderId="10" xfId="0" applyFont="1" applyFill="1" applyBorder="1" applyAlignment="1">
      <alignment horizontal="center" wrapText="1"/>
    </xf>
    <xf numFmtId="0" fontId="2" fillId="4" borderId="11" xfId="0" applyFont="1" applyFill="1" applyBorder="1" applyAlignment="1">
      <alignment horizontal="center" wrapText="1"/>
    </xf>
    <xf numFmtId="0" fontId="0" fillId="0" borderId="4"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6" fillId="0" borderId="0" xfId="0" applyFont="1" applyAlignment="1">
      <alignment horizontal="left" vertical="top"/>
    </xf>
    <xf numFmtId="0" fontId="6" fillId="0" borderId="0" xfId="0" applyFont="1" applyAlignment="1">
      <alignment horizontal="left" vertical="top" wrapText="1"/>
    </xf>
    <xf numFmtId="44" fontId="0" fillId="0" borderId="0" xfId="2" applyFont="1" applyAlignment="1">
      <alignment horizontal="left" vertical="top"/>
    </xf>
    <xf numFmtId="0" fontId="2" fillId="0" borderId="0" xfId="0" applyFont="1" applyAlignment="1">
      <alignment horizontal="center"/>
    </xf>
    <xf numFmtId="0" fontId="0" fillId="0" borderId="0" xfId="0" applyAlignment="1">
      <alignment horizontal="left"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0" borderId="1" xfId="0" applyFont="1" applyBorder="1" applyAlignment="1">
      <alignment horizontal="right"/>
    </xf>
    <xf numFmtId="0" fontId="2" fillId="0" borderId="3" xfId="0" applyFont="1" applyBorder="1" applyAlignment="1">
      <alignment horizontal="right"/>
    </xf>
    <xf numFmtId="9" fontId="2" fillId="0" borderId="6" xfId="1" applyFont="1" applyBorder="1" applyAlignment="1">
      <alignment horizontal="right"/>
    </xf>
    <xf numFmtId="9" fontId="2" fillId="0" borderId="8" xfId="1" applyFont="1" applyBorder="1" applyAlignment="1">
      <alignment horizontal="right"/>
    </xf>
    <xf numFmtId="9" fontId="2" fillId="0" borderId="6" xfId="1" applyFont="1" applyFill="1" applyBorder="1" applyAlignment="1">
      <alignment horizontal="right"/>
    </xf>
    <xf numFmtId="9" fontId="2" fillId="0" borderId="8" xfId="1" applyFont="1" applyFill="1" applyBorder="1" applyAlignment="1">
      <alignment horizontal="right"/>
    </xf>
    <xf numFmtId="0" fontId="0" fillId="0" borderId="14" xfId="0" applyBorder="1" applyAlignment="1" applyProtection="1">
      <alignment horizontal="left"/>
      <protection locked="0"/>
    </xf>
    <xf numFmtId="0" fontId="0" fillId="0" borderId="21" xfId="0" applyBorder="1" applyAlignment="1" applyProtection="1">
      <alignment horizontal="left"/>
      <protection locked="0"/>
    </xf>
    <xf numFmtId="0" fontId="2" fillId="0" borderId="10" xfId="0" applyFont="1" applyBorder="1" applyAlignment="1">
      <alignment horizontal="center"/>
    </xf>
    <xf numFmtId="0" fontId="2" fillId="0" borderId="12" xfId="0" applyFont="1" applyBorder="1" applyAlignment="1">
      <alignment horizontal="center"/>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0" borderId="11" xfId="0" applyFont="1" applyBorder="1" applyAlignment="1">
      <alignment horizontal="center"/>
    </xf>
    <xf numFmtId="0" fontId="2" fillId="11" borderId="10" xfId="0" applyFont="1" applyFill="1" applyBorder="1" applyAlignment="1" applyProtection="1">
      <alignment horizontal="left"/>
      <protection locked="0"/>
    </xf>
    <xf numFmtId="0" fontId="2" fillId="11" borderId="11" xfId="0" applyFont="1" applyFill="1" applyBorder="1" applyAlignment="1" applyProtection="1">
      <alignment horizontal="left"/>
      <protection locked="0"/>
    </xf>
    <xf numFmtId="0" fontId="2" fillId="11" borderId="12" xfId="0" applyFont="1" applyFill="1" applyBorder="1" applyAlignment="1" applyProtection="1">
      <alignment horizontal="left"/>
      <protection locked="0"/>
    </xf>
    <xf numFmtId="0" fontId="2" fillId="11" borderId="10" xfId="0" applyFont="1" applyFill="1" applyBorder="1" applyAlignment="1" applyProtection="1">
      <alignment horizontal="left" vertical="top"/>
      <protection locked="0"/>
    </xf>
    <xf numFmtId="0" fontId="2" fillId="11" borderId="11" xfId="0" applyFont="1" applyFill="1" applyBorder="1" applyAlignment="1" applyProtection="1">
      <alignment horizontal="left" vertical="top"/>
      <protection locked="0"/>
    </xf>
    <xf numFmtId="0" fontId="2" fillId="11" borderId="12" xfId="0" applyFont="1" applyFill="1" applyBorder="1" applyAlignment="1" applyProtection="1">
      <alignment horizontal="left" vertical="top"/>
      <protection locked="0"/>
    </xf>
    <xf numFmtId="0" fontId="2" fillId="11" borderId="10" xfId="0" applyFont="1" applyFill="1" applyBorder="1" applyAlignment="1" applyProtection="1">
      <alignment horizontal="left" wrapText="1"/>
      <protection locked="0"/>
    </xf>
    <xf numFmtId="0" fontId="2" fillId="11" borderId="11" xfId="0" applyFont="1" applyFill="1" applyBorder="1" applyAlignment="1" applyProtection="1">
      <alignment horizontal="left" wrapText="1"/>
      <protection locked="0"/>
    </xf>
    <xf numFmtId="0" fontId="2" fillId="11" borderId="12" xfId="0" applyFont="1" applyFill="1" applyBorder="1" applyAlignment="1" applyProtection="1">
      <alignment horizontal="left" wrapText="1"/>
      <protection locked="0"/>
    </xf>
    <xf numFmtId="0" fontId="2" fillId="4" borderId="23" xfId="0" applyFont="1" applyFill="1" applyBorder="1" applyAlignment="1">
      <alignment horizontal="left"/>
    </xf>
    <xf numFmtId="0" fontId="2" fillId="4" borderId="11" xfId="0" applyFont="1" applyFill="1" applyBorder="1" applyAlignment="1">
      <alignment horizontal="left"/>
    </xf>
    <xf numFmtId="0" fontId="2" fillId="4" borderId="24" xfId="0" applyFont="1" applyFill="1" applyBorder="1" applyAlignment="1">
      <alignment horizontal="left"/>
    </xf>
    <xf numFmtId="0" fontId="2" fillId="0" borderId="32" xfId="0" applyFont="1" applyBorder="1" applyAlignment="1">
      <alignment horizontal="center"/>
    </xf>
    <xf numFmtId="0" fontId="2" fillId="0" borderId="44" xfId="0" applyFont="1" applyBorder="1" applyAlignment="1">
      <alignment horizontal="center"/>
    </xf>
    <xf numFmtId="0" fontId="2" fillId="0" borderId="33" xfId="0" applyFont="1" applyBorder="1" applyAlignment="1">
      <alignment horizontal="center"/>
    </xf>
    <xf numFmtId="0" fontId="2" fillId="12" borderId="10" xfId="0" applyFont="1" applyFill="1" applyBorder="1" applyAlignment="1">
      <alignment horizontal="center"/>
    </xf>
    <xf numFmtId="0" fontId="2" fillId="12" borderId="11" xfId="0" applyFont="1" applyFill="1" applyBorder="1" applyAlignment="1">
      <alignment horizontal="center"/>
    </xf>
    <xf numFmtId="0" fontId="2" fillId="12" borderId="12" xfId="0" applyFont="1" applyFill="1" applyBorder="1" applyAlignment="1">
      <alignment horizontal="center"/>
    </xf>
    <xf numFmtId="0" fontId="2" fillId="12" borderId="10" xfId="0" applyFont="1" applyFill="1" applyBorder="1" applyAlignment="1">
      <alignment horizontal="center" wrapText="1"/>
    </xf>
    <xf numFmtId="0" fontId="2" fillId="12" borderId="11" xfId="0" applyFont="1" applyFill="1" applyBorder="1" applyAlignment="1">
      <alignment horizontal="center" wrapText="1"/>
    </xf>
    <xf numFmtId="0" fontId="2" fillId="12" borderId="12" xfId="0" applyFont="1" applyFill="1" applyBorder="1" applyAlignment="1">
      <alignment horizontal="center" wrapText="1"/>
    </xf>
    <xf numFmtId="0" fontId="2" fillId="0" borderId="27"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wrapText="1"/>
    </xf>
    <xf numFmtId="0" fontId="2" fillId="0" borderId="21" xfId="0" applyFont="1" applyBorder="1" applyAlignment="1">
      <alignment horizontal="center" wrapText="1"/>
    </xf>
    <xf numFmtId="0" fontId="3" fillId="0" borderId="0" xfId="0" applyFont="1" applyAlignment="1" applyProtection="1">
      <alignment horizontal="left" wrapText="1"/>
      <protection locked="0"/>
    </xf>
    <xf numFmtId="0" fontId="3" fillId="11" borderId="0" xfId="0" applyFont="1" applyFill="1" applyAlignment="1" applyProtection="1">
      <alignment horizontal="left" wrapText="1"/>
      <protection locked="0"/>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6666FF"/>
      <color rgb="FF3366FF"/>
      <color rgb="FF3333FF"/>
      <color rgb="FFFF66CC"/>
      <color rgb="FFFFDBB3"/>
      <color rgb="FFFF8601"/>
      <color rgb="FFFC802C"/>
      <color rgb="FF3F5EF7"/>
      <color rgb="FFCFD7FD"/>
      <color rgb="FF264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sz="1200"/>
              <a:t>&lt;-- Use</a:t>
            </a:r>
            <a:r>
              <a:rPr lang="en-US" sz="1200" baseline="0"/>
              <a:t> the 'Explore' columns to see how changes to the scores &amp; weightings affect the probability of management success</a:t>
            </a:r>
            <a:endParaRPr lang="en-US" sz="1200"/>
          </a:p>
        </c:rich>
      </c:tx>
      <c:layout>
        <c:manualLayout>
          <c:xMode val="edge"/>
          <c:yMode val="edge"/>
          <c:x val="3.8986720591126456E-2"/>
          <c:y val="2.5000000000000001E-2"/>
        </c:manualLayout>
      </c:layout>
      <c:overlay val="0"/>
      <c:spPr>
        <a:solidFill>
          <a:srgbClr val="FFFF00"/>
        </a:solid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v>DEFAULT</c:v>
          </c:tx>
          <c:spPr>
            <a:ln w="19050" cap="rnd">
              <a:noFill/>
              <a:round/>
            </a:ln>
            <a:effectLst/>
          </c:spPr>
          <c:marker>
            <c:symbol val="circle"/>
            <c:size val="5"/>
            <c:spPr>
              <a:solidFill>
                <a:schemeClr val="accent6"/>
              </a:solidFill>
              <a:ln w="25400">
                <a:solidFill>
                  <a:schemeClr val="accent6"/>
                </a:solidFill>
              </a:ln>
              <a:effectLst/>
            </c:spPr>
          </c:marker>
          <c:xVal>
            <c:numRef>
              <c:f>'Background Calc'!$J$5</c:f>
              <c:numCache>
                <c:formatCode>General</c:formatCode>
                <c:ptCount val="1"/>
                <c:pt idx="0">
                  <c:v>0</c:v>
                </c:pt>
              </c:numCache>
            </c:numRef>
          </c:xVal>
          <c:yVal>
            <c:numRef>
              <c:f>'Background Calc'!$K$5</c:f>
              <c:numCache>
                <c:formatCode>0%</c:formatCode>
                <c:ptCount val="1"/>
                <c:pt idx="0">
                  <c:v>0.5</c:v>
                </c:pt>
              </c:numCache>
            </c:numRef>
          </c:yVal>
          <c:smooth val="1"/>
          <c:extLst>
            <c:ext xmlns:c16="http://schemas.microsoft.com/office/drawing/2014/chart" uri="{C3380CC4-5D6E-409C-BE32-E72D297353CC}">
              <c16:uniqueId val="{00000032-4B78-4FD2-82E8-87EA6C06F628}"/>
            </c:ext>
          </c:extLst>
        </c:ser>
        <c:ser>
          <c:idx val="2"/>
          <c:order val="1"/>
          <c:tx>
            <c:v>EXPLORE</c:v>
          </c:tx>
          <c:spPr>
            <a:ln w="19050" cap="rnd">
              <a:noFill/>
              <a:round/>
            </a:ln>
            <a:effectLst/>
          </c:spPr>
          <c:marker>
            <c:symbol val="square"/>
            <c:size val="5"/>
            <c:spPr>
              <a:solidFill>
                <a:schemeClr val="accent2"/>
              </a:solidFill>
              <a:ln w="25400">
                <a:solidFill>
                  <a:schemeClr val="accent2"/>
                </a:solidFill>
              </a:ln>
              <a:effectLst/>
            </c:spPr>
          </c:marker>
          <c:xVal>
            <c:numRef>
              <c:f>'Background Calc'!$L$5</c:f>
              <c:numCache>
                <c:formatCode>General</c:formatCode>
                <c:ptCount val="1"/>
                <c:pt idx="0">
                  <c:v>-7.400000000000001E-2</c:v>
                </c:pt>
              </c:numCache>
            </c:numRef>
          </c:xVal>
          <c:yVal>
            <c:numRef>
              <c:f>'Background Calc'!$M$5</c:f>
              <c:numCache>
                <c:formatCode>0%</c:formatCode>
                <c:ptCount val="1"/>
                <c:pt idx="0">
                  <c:v>0.48150843754629646</c:v>
                </c:pt>
              </c:numCache>
            </c:numRef>
          </c:yVal>
          <c:smooth val="1"/>
          <c:extLst>
            <c:ext xmlns:c16="http://schemas.microsoft.com/office/drawing/2014/chart" uri="{C3380CC4-5D6E-409C-BE32-E72D297353CC}">
              <c16:uniqueId val="{00000033-4B78-4FD2-82E8-87EA6C06F628}"/>
            </c:ext>
          </c:extLst>
        </c:ser>
        <c:ser>
          <c:idx val="0"/>
          <c:order val="2"/>
          <c:tx>
            <c:strRef>
              <c:f>'Background Calc'!$I$4</c:f>
              <c:strCache>
                <c:ptCount val="1"/>
                <c:pt idx="0">
                  <c:v>Logistic Function</c:v>
                </c:pt>
              </c:strCache>
            </c:strRef>
          </c:tx>
          <c:spPr>
            <a:ln w="25400" cap="rnd">
              <a:solidFill>
                <a:schemeClr val="accent1"/>
              </a:solidFill>
              <a:round/>
            </a:ln>
            <a:effectLst/>
          </c:spPr>
          <c:marker>
            <c:symbol val="none"/>
          </c:marker>
          <c:xVal>
            <c:numRef>
              <c:f>'Background Calc'!$H$5:$H$65</c:f>
              <c:numCache>
                <c:formatCode>General</c:formatCode>
                <c:ptCount val="61"/>
                <c:pt idx="0">
                  <c:v>-1.5</c:v>
                </c:pt>
                <c:pt idx="1">
                  <c:v>-1.45</c:v>
                </c:pt>
                <c:pt idx="2">
                  <c:v>-1.4</c:v>
                </c:pt>
                <c:pt idx="3">
                  <c:v>-1.35</c:v>
                </c:pt>
                <c:pt idx="4">
                  <c:v>-1.3</c:v>
                </c:pt>
                <c:pt idx="5">
                  <c:v>-1.25</c:v>
                </c:pt>
                <c:pt idx="6">
                  <c:v>-1.2</c:v>
                </c:pt>
                <c:pt idx="7">
                  <c:v>-1.1499999999999999</c:v>
                </c:pt>
                <c:pt idx="8">
                  <c:v>-1.1000000000000001</c:v>
                </c:pt>
                <c:pt idx="9">
                  <c:v>-1.05</c:v>
                </c:pt>
                <c:pt idx="10">
                  <c:v>-1</c:v>
                </c:pt>
                <c:pt idx="11">
                  <c:v>-0.95</c:v>
                </c:pt>
                <c:pt idx="12">
                  <c:v>-0.9</c:v>
                </c:pt>
                <c:pt idx="13">
                  <c:v>-0.85</c:v>
                </c:pt>
                <c:pt idx="14">
                  <c:v>-0.8</c:v>
                </c:pt>
                <c:pt idx="15">
                  <c:v>-0.75</c:v>
                </c:pt>
                <c:pt idx="16">
                  <c:v>-0.7</c:v>
                </c:pt>
                <c:pt idx="17">
                  <c:v>-0.65</c:v>
                </c:pt>
                <c:pt idx="18">
                  <c:v>-0.6</c:v>
                </c:pt>
                <c:pt idx="19">
                  <c:v>-0.55000000000000004</c:v>
                </c:pt>
                <c:pt idx="20">
                  <c:v>-0.5</c:v>
                </c:pt>
                <c:pt idx="21">
                  <c:v>-0.45</c:v>
                </c:pt>
                <c:pt idx="22">
                  <c:v>-0.4</c:v>
                </c:pt>
                <c:pt idx="23">
                  <c:v>-0.35</c:v>
                </c:pt>
                <c:pt idx="24">
                  <c:v>-0.3</c:v>
                </c:pt>
                <c:pt idx="25">
                  <c:v>-0.25</c:v>
                </c:pt>
                <c:pt idx="26">
                  <c:v>-0.2</c:v>
                </c:pt>
                <c:pt idx="27">
                  <c:v>-0.15</c:v>
                </c:pt>
                <c:pt idx="28">
                  <c:v>-0.1</c:v>
                </c:pt>
                <c:pt idx="29">
                  <c:v>-0.05</c:v>
                </c:pt>
                <c:pt idx="30">
                  <c:v>0</c:v>
                </c:pt>
                <c:pt idx="31">
                  <c:v>0.05</c:v>
                </c:pt>
                <c:pt idx="32">
                  <c:v>0.1</c:v>
                </c:pt>
                <c:pt idx="33">
                  <c:v>0.15</c:v>
                </c:pt>
                <c:pt idx="34">
                  <c:v>0.2</c:v>
                </c:pt>
                <c:pt idx="35">
                  <c:v>0.25</c:v>
                </c:pt>
                <c:pt idx="36">
                  <c:v>0.3</c:v>
                </c:pt>
                <c:pt idx="37">
                  <c:v>0.35</c:v>
                </c:pt>
                <c:pt idx="38">
                  <c:v>0.4</c:v>
                </c:pt>
                <c:pt idx="39">
                  <c:v>0.45</c:v>
                </c:pt>
                <c:pt idx="40">
                  <c:v>0.5</c:v>
                </c:pt>
                <c:pt idx="41">
                  <c:v>0.55000000000000004</c:v>
                </c:pt>
                <c:pt idx="42">
                  <c:v>0.6</c:v>
                </c:pt>
                <c:pt idx="43">
                  <c:v>0.65</c:v>
                </c:pt>
                <c:pt idx="44">
                  <c:v>0.7</c:v>
                </c:pt>
                <c:pt idx="45">
                  <c:v>0.75</c:v>
                </c:pt>
                <c:pt idx="46">
                  <c:v>0.8</c:v>
                </c:pt>
                <c:pt idx="47">
                  <c:v>0.85</c:v>
                </c:pt>
                <c:pt idx="48">
                  <c:v>0.9</c:v>
                </c:pt>
                <c:pt idx="49">
                  <c:v>0.95</c:v>
                </c:pt>
                <c:pt idx="50">
                  <c:v>1</c:v>
                </c:pt>
                <c:pt idx="51">
                  <c:v>1.05</c:v>
                </c:pt>
                <c:pt idx="52">
                  <c:v>1.1000000000000001</c:v>
                </c:pt>
                <c:pt idx="53">
                  <c:v>1.1499999999999999</c:v>
                </c:pt>
                <c:pt idx="54">
                  <c:v>1.2</c:v>
                </c:pt>
                <c:pt idx="55">
                  <c:v>1.25</c:v>
                </c:pt>
                <c:pt idx="56">
                  <c:v>1.3</c:v>
                </c:pt>
                <c:pt idx="57">
                  <c:v>1.35</c:v>
                </c:pt>
                <c:pt idx="58">
                  <c:v>1.4</c:v>
                </c:pt>
                <c:pt idx="59">
                  <c:v>1.45</c:v>
                </c:pt>
                <c:pt idx="60">
                  <c:v>1.5</c:v>
                </c:pt>
              </c:numCache>
            </c:numRef>
          </c:xVal>
          <c:yVal>
            <c:numRef>
              <c:f>'Background Calc'!$I$5:$I$65</c:f>
              <c:numCache>
                <c:formatCode>0%</c:formatCode>
                <c:ptCount val="61"/>
                <c:pt idx="0">
                  <c:v>0.18242552380635635</c:v>
                </c:pt>
                <c:pt idx="1">
                  <c:v>0.19000156601531298</c:v>
                </c:pt>
                <c:pt idx="2">
                  <c:v>0.19781611144141825</c:v>
                </c:pt>
                <c:pt idx="3">
                  <c:v>0.20587037180094733</c:v>
                </c:pt>
                <c:pt idx="4">
                  <c:v>0.21416501695744139</c:v>
                </c:pt>
                <c:pt idx="5">
                  <c:v>0.22270013882530884</c:v>
                </c:pt>
                <c:pt idx="6">
                  <c:v>0.23147521650098238</c:v>
                </c:pt>
                <c:pt idx="7">
                  <c:v>0.24048908305088898</c:v>
                </c:pt>
                <c:pt idx="8">
                  <c:v>0.24973989440488234</c:v>
                </c:pt>
                <c:pt idx="9">
                  <c:v>0.259225100817846</c:v>
                </c:pt>
                <c:pt idx="10">
                  <c:v>0.2689414213699951</c:v>
                </c:pt>
                <c:pt idx="11">
                  <c:v>0.27888482197713693</c:v>
                </c:pt>
                <c:pt idx="12">
                  <c:v>0.289050497374996</c:v>
                </c:pt>
                <c:pt idx="13">
                  <c:v>0.29943285752602705</c:v>
                </c:pt>
                <c:pt idx="14">
                  <c:v>0.31002551887238755</c:v>
                </c:pt>
                <c:pt idx="15">
                  <c:v>0.32082130082460703</c:v>
                </c:pt>
                <c:pt idx="16">
                  <c:v>0.33181222783183389</c:v>
                </c:pt>
                <c:pt idx="17">
                  <c:v>0.34298953732650117</c:v>
                </c:pt>
                <c:pt idx="18">
                  <c:v>0.35434369377420455</c:v>
                </c:pt>
                <c:pt idx="19">
                  <c:v>0.36586440898919936</c:v>
                </c:pt>
                <c:pt idx="20">
                  <c:v>0.37754066879814541</c:v>
                </c:pt>
                <c:pt idx="21">
                  <c:v>0.38936076605077802</c:v>
                </c:pt>
                <c:pt idx="22">
                  <c:v>0.401312339887548</c:v>
                </c:pt>
                <c:pt idx="23">
                  <c:v>0.41338242108266998</c:v>
                </c:pt>
                <c:pt idx="24">
                  <c:v>0.42555748318834102</c:v>
                </c:pt>
                <c:pt idx="25">
                  <c:v>0.43782349911420193</c:v>
                </c:pt>
                <c:pt idx="26">
                  <c:v>0.45016600268752216</c:v>
                </c:pt>
                <c:pt idx="27">
                  <c:v>0.46257015465625045</c:v>
                </c:pt>
                <c:pt idx="28">
                  <c:v>0.47502081252105999</c:v>
                </c:pt>
                <c:pt idx="29">
                  <c:v>0.48750260351578961</c:v>
                </c:pt>
                <c:pt idx="30">
                  <c:v>0.5</c:v>
                </c:pt>
                <c:pt idx="31">
                  <c:v>0.51249739648421033</c:v>
                </c:pt>
                <c:pt idx="32">
                  <c:v>0.52497918747894001</c:v>
                </c:pt>
                <c:pt idx="33">
                  <c:v>0.5374298453437496</c:v>
                </c:pt>
                <c:pt idx="34">
                  <c:v>0.54983399731247795</c:v>
                </c:pt>
                <c:pt idx="35">
                  <c:v>0.56217650088579807</c:v>
                </c:pt>
                <c:pt idx="36">
                  <c:v>0.57444251681165903</c:v>
                </c:pt>
                <c:pt idx="37">
                  <c:v>0.58661757891733013</c:v>
                </c:pt>
                <c:pt idx="38">
                  <c:v>0.598687660112452</c:v>
                </c:pt>
                <c:pt idx="39">
                  <c:v>0.61063923394922204</c:v>
                </c:pt>
                <c:pt idx="40">
                  <c:v>0.62245933120185459</c:v>
                </c:pt>
                <c:pt idx="41">
                  <c:v>0.63413559101080075</c:v>
                </c:pt>
                <c:pt idx="42">
                  <c:v>0.6456563062257954</c:v>
                </c:pt>
                <c:pt idx="43">
                  <c:v>0.65701046267349883</c:v>
                </c:pt>
                <c:pt idx="44">
                  <c:v>0.66818777216816616</c:v>
                </c:pt>
                <c:pt idx="45">
                  <c:v>0.67917869917539297</c:v>
                </c:pt>
                <c:pt idx="46">
                  <c:v>0.6899744811276125</c:v>
                </c:pt>
                <c:pt idx="47">
                  <c:v>0.70056714247397289</c:v>
                </c:pt>
                <c:pt idx="48">
                  <c:v>0.71094950262500389</c:v>
                </c:pt>
                <c:pt idx="49">
                  <c:v>0.72111517802286307</c:v>
                </c:pt>
                <c:pt idx="50">
                  <c:v>0.7310585786300049</c:v>
                </c:pt>
                <c:pt idx="51">
                  <c:v>0.740774899182154</c:v>
                </c:pt>
                <c:pt idx="52">
                  <c:v>0.75026010559511769</c:v>
                </c:pt>
                <c:pt idx="53">
                  <c:v>0.75951091694911099</c:v>
                </c:pt>
                <c:pt idx="54">
                  <c:v>0.76852478349901754</c:v>
                </c:pt>
                <c:pt idx="55">
                  <c:v>0.77729986117469108</c:v>
                </c:pt>
                <c:pt idx="56">
                  <c:v>0.78583498304255861</c:v>
                </c:pt>
                <c:pt idx="57">
                  <c:v>0.79412962819905275</c:v>
                </c:pt>
                <c:pt idx="58">
                  <c:v>0.80218388855858169</c:v>
                </c:pt>
                <c:pt idx="59">
                  <c:v>0.80999843398468707</c:v>
                </c:pt>
                <c:pt idx="60">
                  <c:v>0.81757447619364365</c:v>
                </c:pt>
              </c:numCache>
            </c:numRef>
          </c:yVal>
          <c:smooth val="1"/>
          <c:extLst>
            <c:ext xmlns:c16="http://schemas.microsoft.com/office/drawing/2014/chart" uri="{C3380CC4-5D6E-409C-BE32-E72D297353CC}">
              <c16:uniqueId val="{00000000-4B78-4FD2-82E8-87EA6C06F628}"/>
            </c:ext>
          </c:extLst>
        </c:ser>
        <c:dLbls>
          <c:showLegendKey val="0"/>
          <c:showVal val="0"/>
          <c:showCatName val="0"/>
          <c:showSerName val="0"/>
          <c:showPercent val="0"/>
          <c:showBubbleSize val="0"/>
        </c:dLbls>
        <c:axId val="2118795584"/>
        <c:axId val="2118810272"/>
      </c:scatterChart>
      <c:valAx>
        <c:axId val="21187955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Z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8810272"/>
        <c:crosses val="autoZero"/>
        <c:crossBetween val="midCat"/>
      </c:valAx>
      <c:valAx>
        <c:axId val="2118810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Probability of Achieving the Reference Points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87955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0</xdr:rowOff>
    </xdr:from>
    <xdr:to>
      <xdr:col>13</xdr:col>
      <xdr:colOff>552450</xdr:colOff>
      <xdr:row>42</xdr:row>
      <xdr:rowOff>95250</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D616FFA1-86BD-4308-AD0A-9566794E1A18}"/>
                </a:ext>
              </a:extLst>
            </xdr:cNvPr>
            <xdr:cNvSpPr txBox="1"/>
          </xdr:nvSpPr>
          <xdr:spPr>
            <a:xfrm>
              <a:off x="285750" y="184150"/>
              <a:ext cx="8191500" cy="7645400"/>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RISK &amp; UNCERTAINTY</a:t>
              </a:r>
              <a:r>
                <a:rPr lang="en-US" sz="1100" b="1" baseline="0">
                  <a:solidFill>
                    <a:schemeClr val="dk1"/>
                  </a:solidFill>
                  <a:effectLst/>
                  <a:latin typeface="+mn-lt"/>
                  <a:ea typeface="+mn-ea"/>
                  <a:cs typeface="+mn-cs"/>
                </a:rPr>
                <a:t> DECISION TOOL SPREADSHEET</a:t>
              </a:r>
            </a:p>
            <a:p>
              <a:pPr algn="ctr"/>
              <a:r>
                <a:rPr lang="en-US" sz="1100" b="0" baseline="0">
                  <a:solidFill>
                    <a:schemeClr val="dk1"/>
                  </a:solidFill>
                  <a:effectLst/>
                  <a:latin typeface="+mn-lt"/>
                  <a:ea typeface="+mn-ea"/>
                  <a:cs typeface="+mn-cs"/>
                </a:rPr>
                <a:t>K. Drew, S. Murray, and J. McNamee</a:t>
              </a:r>
            </a:p>
            <a:p>
              <a:pPr algn="ctr"/>
              <a:r>
                <a:rPr lang="en-US" sz="1100" b="0" baseline="0">
                  <a:solidFill>
                    <a:schemeClr val="dk1"/>
                  </a:solidFill>
                  <a:effectLst/>
                  <a:latin typeface="+mn-lt"/>
                  <a:ea typeface="+mn-ea"/>
                  <a:cs typeface="+mn-cs"/>
                </a:rPr>
                <a:t>June 2021</a:t>
              </a:r>
            </a:p>
            <a:p>
              <a:pPr algn="l"/>
              <a:r>
                <a:rPr lang="en-US" b="1">
                  <a:effectLst/>
                </a:rPr>
                <a:t>Decision</a:t>
              </a:r>
              <a:r>
                <a:rPr lang="en-US" b="1" baseline="0">
                  <a:effectLst/>
                </a:rPr>
                <a:t> Tool Overview</a:t>
              </a:r>
              <a:endParaRPr lang="en-US" b="1">
                <a:effectLst/>
              </a:endParaRPr>
            </a:p>
            <a:p>
              <a:r>
                <a:rPr lang="en-US" sz="1100">
                  <a:solidFill>
                    <a:schemeClr val="dk1"/>
                  </a:solidFill>
                  <a:effectLst/>
                  <a:latin typeface="+mn-lt"/>
                  <a:ea typeface="+mn-ea"/>
                  <a:cs typeface="+mn-cs"/>
                </a:rPr>
                <a:t>The Risk and Uncertainty Decision Tool consists of a series of questions related to the risk and uncertainty of a species’ management. The responses (technical</a:t>
              </a:r>
              <a:r>
                <a:rPr lang="en-US" sz="1100" baseline="0">
                  <a:solidFill>
                    <a:schemeClr val="dk1"/>
                  </a:solidFill>
                  <a:effectLst/>
                  <a:latin typeface="+mn-lt"/>
                  <a:ea typeface="+mn-ea"/>
                  <a:cs typeface="+mn-cs"/>
                </a:rPr>
                <a:t> inputs)</a:t>
              </a:r>
              <a:r>
                <a:rPr lang="en-US" sz="1100">
                  <a:solidFill>
                    <a:schemeClr val="dk1"/>
                  </a:solidFill>
                  <a:effectLst/>
                  <a:latin typeface="+mn-lt"/>
                  <a:ea typeface="+mn-ea"/>
                  <a:cs typeface="+mn-cs"/>
                </a:rPr>
                <a:t> are</a:t>
              </a:r>
              <a:r>
                <a:rPr lang="en-US" sz="1100" baseline="0">
                  <a:solidFill>
                    <a:schemeClr val="dk1"/>
                  </a:solidFill>
                  <a:effectLst/>
                  <a:latin typeface="+mn-lt"/>
                  <a:ea typeface="+mn-ea"/>
                  <a:cs typeface="+mn-cs"/>
                </a:rPr>
                <a:t> converted to the same numerical scale (0 to 1) and then </a:t>
              </a:r>
              <a:r>
                <a:rPr lang="en-US" sz="1100">
                  <a:solidFill>
                    <a:schemeClr val="dk1"/>
                  </a:solidFill>
                  <a:effectLst/>
                  <a:latin typeface="+mn-lt"/>
                  <a:ea typeface="+mn-ea"/>
                  <a:cs typeface="+mn-cs"/>
                </a:rPr>
                <a:t>weighted. The weightings allow for the up-weighting or down-weighting of each input based on the relative importance of the issue to</a:t>
              </a:r>
              <a:r>
                <a:rPr lang="en-US" sz="1100" baseline="0">
                  <a:solidFill>
                    <a:schemeClr val="dk1"/>
                  </a:solidFill>
                  <a:effectLst/>
                  <a:latin typeface="+mn-lt"/>
                  <a:ea typeface="+mn-ea"/>
                  <a:cs typeface="+mn-cs"/>
                </a:rPr>
                <a:t> management of</a:t>
              </a:r>
              <a:r>
                <a:rPr lang="en-US" sz="1100">
                  <a:solidFill>
                    <a:schemeClr val="dk1"/>
                  </a:solidFill>
                  <a:effectLst/>
                  <a:latin typeface="+mn-lt"/>
                  <a:ea typeface="+mn-ea"/>
                  <a:cs typeface="+mn-cs"/>
                </a:rPr>
                <a:t> the species. Generally,</a:t>
              </a:r>
              <a:r>
                <a:rPr lang="en-US" sz="1100" baseline="0">
                  <a:solidFill>
                    <a:schemeClr val="dk1"/>
                  </a:solidFill>
                  <a:effectLst/>
                  <a:latin typeface="+mn-lt"/>
                  <a:ea typeface="+mn-ea"/>
                  <a:cs typeface="+mn-cs"/>
                </a:rPr>
                <a:t> t</a:t>
              </a:r>
              <a:r>
                <a:rPr lang="en-US" sz="1100">
                  <a:solidFill>
                    <a:schemeClr val="dk1"/>
                  </a:solidFill>
                  <a:effectLst/>
                  <a:latin typeface="+mn-lt"/>
                  <a:ea typeface="+mn-ea"/>
                  <a:cs typeface="+mn-cs"/>
                </a:rPr>
                <a:t>he</a:t>
              </a:r>
              <a:r>
                <a:rPr lang="en-US" sz="1100" baseline="0">
                  <a:solidFill>
                    <a:schemeClr val="dk1"/>
                  </a:solidFill>
                  <a:effectLst/>
                  <a:latin typeface="+mn-lt"/>
                  <a:ea typeface="+mn-ea"/>
                  <a:cs typeface="+mn-cs"/>
                </a:rPr>
                <a:t> species Technical Committee (TC) and the Committee on Economics and Social Sciences (CESS) will provide the technical inputs, while the species Board will determine the weightings (see TC Guidance Doc for further details on process).</a:t>
              </a: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The Risk &amp; Uncertainty Decision Tool combines all of the weighted inputs into a single value,</a:t>
              </a:r>
              <a:r>
                <a:rPr lang="en-US" sz="1100" baseline="0">
                  <a:solidFill>
                    <a:schemeClr val="dk1"/>
                  </a:solidFill>
                  <a:effectLst/>
                  <a:latin typeface="+mn-lt"/>
                  <a:ea typeface="+mn-ea"/>
                  <a:cs typeface="+mn-cs"/>
                </a:rPr>
                <a:t> a recommended </a:t>
              </a:r>
              <a:r>
                <a:rPr lang="en-US" sz="1100">
                  <a:solidFill>
                    <a:schemeClr val="dk1"/>
                  </a:solidFill>
                  <a:effectLst/>
                  <a:latin typeface="+mn-lt"/>
                  <a:ea typeface="+mn-ea"/>
                  <a:cs typeface="+mn-cs"/>
                </a:rPr>
                <a:t>probability of achieving the reference points (e.g., </a:t>
              </a:r>
              <a:r>
                <a:rPr lang="en-US" sz="1100" i="1">
                  <a:solidFill>
                    <a:schemeClr val="dk1"/>
                  </a:solidFill>
                  <a:effectLst/>
                  <a:latin typeface="+mn-lt"/>
                  <a:ea typeface="+mn-ea"/>
                  <a:cs typeface="+mn-cs"/>
                </a:rPr>
                <a:t>F</a:t>
              </a:r>
              <a:r>
                <a:rPr lang="en-US" sz="1100">
                  <a:solidFill>
                    <a:schemeClr val="dk1"/>
                  </a:solidFill>
                  <a:effectLst/>
                  <a:latin typeface="+mn-lt"/>
                  <a:ea typeface="+mn-ea"/>
                  <a:cs typeface="+mn-cs"/>
                </a:rPr>
                <a:t> below the </a:t>
              </a:r>
              <a:r>
                <a:rPr lang="en-US" sz="1100" i="1">
                  <a:solidFill>
                    <a:schemeClr val="dk1"/>
                  </a:solidFill>
                  <a:effectLst/>
                  <a:latin typeface="+mn-lt"/>
                  <a:ea typeface="+mn-ea"/>
                  <a:cs typeface="+mn-cs"/>
                </a:rPr>
                <a:t>F</a:t>
              </a:r>
              <a:r>
                <a:rPr lang="en-US" sz="1100">
                  <a:solidFill>
                    <a:schemeClr val="dk1"/>
                  </a:solidFill>
                  <a:effectLst/>
                  <a:latin typeface="+mn-lt"/>
                  <a:ea typeface="+mn-ea"/>
                  <a:cs typeface="+mn-cs"/>
                </a:rPr>
                <a:t> target</a:t>
              </a:r>
              <a:r>
                <a:rPr lang="en-US" sz="1100" baseline="0">
                  <a:solidFill>
                    <a:schemeClr val="dk1"/>
                  </a:solidFill>
                  <a:effectLst/>
                  <a:latin typeface="+mn-lt"/>
                  <a:ea typeface="+mn-ea"/>
                  <a:cs typeface="+mn-cs"/>
                </a:rPr>
                <a:t>)</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which can then be used for developing management options. </a:t>
              </a:r>
              <a:r>
                <a:rPr lang="en-US" sz="1100">
                  <a:solidFill>
                    <a:schemeClr val="dk1"/>
                  </a:solidFill>
                  <a:effectLst/>
                  <a:latin typeface="+mn-lt"/>
                  <a:ea typeface="+mn-ea"/>
                  <a:cs typeface="+mn-cs"/>
                </a:rPr>
                <a:t>The logistic function for calculating the recommended probability is:</a:t>
              </a:r>
              <a:endParaRPr lang="en-US">
                <a:effectLst/>
              </a:endParaRPr>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𝑝</m:t>
                    </m:r>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𝑍</m:t>
                    </m:r>
                    <m:r>
                      <a:rPr lang="en-US" sz="1100" i="1">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1</m:t>
                        </m:r>
                      </m:num>
                      <m:den>
                        <m:r>
                          <a:rPr lang="en-US" sz="1100" i="1">
                            <a:solidFill>
                              <a:schemeClr val="dk1"/>
                            </a:solidFill>
                            <a:effectLst/>
                            <a:latin typeface="Cambria Math" panose="02040503050406030204" pitchFamily="18" charset="0"/>
                            <a:ea typeface="+mn-ea"/>
                            <a:cs typeface="+mn-cs"/>
                          </a:rPr>
                          <m:t>1+</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𝑒</m:t>
                            </m:r>
                          </m:e>
                          <m:sup>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𝑍</m:t>
                            </m:r>
                          </m:sup>
                        </m:sSup>
                      </m:den>
                    </m:f>
                  </m:oMath>
                </m:oMathPara>
              </a14:m>
              <a:endParaRPr lang="en-US">
                <a:effectLst/>
              </a:endParaRPr>
            </a:p>
            <a:p>
              <a:r>
                <a:rPr lang="en-US" sz="1100">
                  <a:solidFill>
                    <a:schemeClr val="dk1"/>
                  </a:solidFill>
                  <a:effectLst/>
                  <a:latin typeface="+mn-lt"/>
                  <a:ea typeface="+mn-ea"/>
                  <a:cs typeface="+mn-cs"/>
                </a:rPr>
                <a:t>Where </a:t>
              </a:r>
              <a14:m>
                <m:oMath xmlns:m="http://schemas.openxmlformats.org/officeDocument/2006/math">
                  <m:r>
                    <a:rPr lang="en-US" sz="1100" i="1">
                      <a:solidFill>
                        <a:schemeClr val="dk1"/>
                      </a:solidFill>
                      <a:effectLst/>
                      <a:latin typeface="Cambria Math" panose="02040503050406030204" pitchFamily="18" charset="0"/>
                      <a:ea typeface="+mn-ea"/>
                      <a:cs typeface="+mn-cs"/>
                    </a:rPr>
                    <m:t>𝑍</m:t>
                  </m:r>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𝑎</m:t>
                  </m:r>
                  <m:r>
                    <a:rPr lang="en-US" sz="1100" i="1">
                      <a:solidFill>
                        <a:schemeClr val="dk1"/>
                      </a:solidFill>
                      <a:effectLst/>
                      <a:latin typeface="Cambria Math" panose="02040503050406030204" pitchFamily="18" charset="0"/>
                      <a:ea typeface="+mn-ea"/>
                      <a:cs typeface="+mn-cs"/>
                    </a:rPr>
                    <m:t>+</m:t>
                  </m:r>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𝑏</m:t>
                      </m:r>
                    </m:e>
                    <m:sub>
                      <m:r>
                        <a:rPr lang="en-US" sz="1100" i="1">
                          <a:solidFill>
                            <a:schemeClr val="dk1"/>
                          </a:solidFill>
                          <a:effectLst/>
                          <a:latin typeface="Cambria Math" panose="02040503050406030204" pitchFamily="18" charset="0"/>
                          <a:ea typeface="+mn-ea"/>
                          <a:cs typeface="+mn-cs"/>
                        </a:rPr>
                        <m:t>1</m:t>
                      </m:r>
                    </m:sub>
                  </m:sSub>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𝑥</m:t>
                      </m:r>
                    </m:e>
                    <m:sub>
                      <m:r>
                        <a:rPr lang="en-US" sz="1100" i="1">
                          <a:solidFill>
                            <a:schemeClr val="dk1"/>
                          </a:solidFill>
                          <a:effectLst/>
                          <a:latin typeface="Cambria Math" panose="02040503050406030204" pitchFamily="18" charset="0"/>
                          <a:ea typeface="+mn-ea"/>
                          <a:cs typeface="+mn-cs"/>
                        </a:rPr>
                        <m:t>1</m:t>
                      </m:r>
                    </m:sub>
                  </m:sSub>
                  <m:r>
                    <a:rPr lang="en-US" sz="1100" i="1">
                      <a:solidFill>
                        <a:schemeClr val="dk1"/>
                      </a:solidFill>
                      <a:effectLst/>
                      <a:latin typeface="Cambria Math" panose="02040503050406030204" pitchFamily="18" charset="0"/>
                      <a:ea typeface="+mn-ea"/>
                      <a:cs typeface="+mn-cs"/>
                    </a:rPr>
                    <m:t>+</m:t>
                  </m:r>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𝑏</m:t>
                      </m:r>
                    </m:e>
                    <m:sub>
                      <m:r>
                        <a:rPr lang="en-US" sz="1100" i="1">
                          <a:solidFill>
                            <a:schemeClr val="dk1"/>
                          </a:solidFill>
                          <a:effectLst/>
                          <a:latin typeface="Cambria Math" panose="02040503050406030204" pitchFamily="18" charset="0"/>
                          <a:ea typeface="+mn-ea"/>
                          <a:cs typeface="+mn-cs"/>
                        </a:rPr>
                        <m:t>2</m:t>
                      </m:r>
                    </m:sub>
                  </m:sSub>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𝑥</m:t>
                      </m:r>
                    </m:e>
                    <m:sub>
                      <m:r>
                        <a:rPr lang="en-US" sz="1100" i="1">
                          <a:solidFill>
                            <a:schemeClr val="dk1"/>
                          </a:solidFill>
                          <a:effectLst/>
                          <a:latin typeface="Cambria Math" panose="02040503050406030204" pitchFamily="18" charset="0"/>
                          <a:ea typeface="+mn-ea"/>
                          <a:cs typeface="+mn-cs"/>
                        </a:rPr>
                        <m:t>2</m:t>
                      </m:r>
                    </m:sub>
                  </m:sSub>
                  <m:r>
                    <a:rPr lang="en-US" sz="1100" i="1">
                      <a:solidFill>
                        <a:schemeClr val="dk1"/>
                      </a:solidFill>
                      <a:effectLst/>
                      <a:latin typeface="Cambria Math" panose="02040503050406030204" pitchFamily="18" charset="0"/>
                      <a:ea typeface="+mn-ea"/>
                      <a:cs typeface="+mn-cs"/>
                    </a:rPr>
                    <m:t>+…</m:t>
                  </m:r>
                </m:oMath>
              </a14:m>
              <a:r>
                <a:rPr lang="en-US" sz="1100">
                  <a:solidFill>
                    <a:schemeClr val="dk1"/>
                  </a:solidFill>
                  <a:effectLst/>
                  <a:latin typeface="+mn-lt"/>
                  <a:ea typeface="+mn-ea"/>
                  <a:cs typeface="+mn-cs"/>
                </a:rPr>
                <a:t>, denoting</a:t>
              </a:r>
              <a:r>
                <a:rPr lang="en-US" sz="1100" baseline="0">
                  <a:solidFill>
                    <a:schemeClr val="dk1"/>
                  </a:solidFill>
                  <a:effectLst/>
                  <a:latin typeface="+mn-lt"/>
                  <a:ea typeface="+mn-ea"/>
                  <a:cs typeface="+mn-cs"/>
                </a:rPr>
                <a:t> a</a:t>
              </a:r>
              <a:r>
                <a:rPr lang="en-US" sz="1100">
                  <a:solidFill>
                    <a:schemeClr val="dk1"/>
                  </a:solidFill>
                  <a:effectLst/>
                  <a:latin typeface="+mn-lt"/>
                  <a:ea typeface="+mn-ea"/>
                  <a:cs typeface="+mn-cs"/>
                </a:rPr>
                <a:t> list of technical inputs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t>
              </a:r>
              <a:r>
                <a:rPr lang="en-US" sz="1100" i="1">
                  <a:solidFill>
                    <a:schemeClr val="dk1"/>
                  </a:solidFill>
                  <a:effectLst/>
                  <a:latin typeface="+mn-lt"/>
                  <a:ea typeface="+mn-ea"/>
                  <a:cs typeface="+mn-cs"/>
                </a:rPr>
                <a:t>x</a:t>
              </a:r>
              <a:r>
                <a:rPr lang="en-US" sz="1100">
                  <a:solidFill>
                    <a:schemeClr val="dk1"/>
                  </a:solidFill>
                  <a:effectLst/>
                  <a:latin typeface="+mn-lt"/>
                  <a:ea typeface="+mn-ea"/>
                  <a:cs typeface="+mn-cs"/>
                </a:rPr>
                <a:t>) multiplied</a:t>
              </a:r>
              <a:r>
                <a:rPr lang="en-US" sz="1100" baseline="0">
                  <a:solidFill>
                    <a:schemeClr val="dk1"/>
                  </a:solidFill>
                  <a:effectLst/>
                  <a:latin typeface="+mn-lt"/>
                  <a:ea typeface="+mn-ea"/>
                  <a:cs typeface="+mn-cs"/>
                </a:rPr>
                <a:t> by</a:t>
              </a:r>
              <a:r>
                <a:rPr lang="en-US" sz="1100">
                  <a:solidFill>
                    <a:schemeClr val="dk1"/>
                  </a:solidFill>
                  <a:effectLst/>
                  <a:latin typeface="+mn-lt"/>
                  <a:ea typeface="+mn-ea"/>
                  <a:cs typeface="+mn-cs"/>
                </a:rPr>
                <a:t> their weighting coefficients (</a:t>
              </a:r>
              <a:r>
                <a:rPr lang="en-US" sz="1100" i="1">
                  <a:solidFill>
                    <a:schemeClr val="dk1"/>
                  </a:solidFill>
                  <a:effectLst/>
                  <a:latin typeface="+mn-lt"/>
                  <a:ea typeface="+mn-ea"/>
                  <a:cs typeface="+mn-cs"/>
                </a:rPr>
                <a:t>b</a:t>
              </a:r>
              <a:r>
                <a:rPr lang="en-US" sz="1100">
                  <a:solidFill>
                    <a:schemeClr val="dk1"/>
                  </a:solidFill>
                  <a:effectLst/>
                  <a:latin typeface="+mn-lt"/>
                  <a:ea typeface="+mn-ea"/>
                  <a:cs typeface="+mn-cs"/>
                </a:rPr>
                <a:t>). The intercept, </a:t>
              </a:r>
              <a:r>
                <a:rPr lang="en-US" sz="1100" i="1">
                  <a:solidFill>
                    <a:schemeClr val="dk1"/>
                  </a:solidFill>
                  <a:effectLst/>
                  <a:latin typeface="+mn-lt"/>
                  <a:ea typeface="+mn-ea"/>
                  <a:cs typeface="+mn-cs"/>
                </a:rPr>
                <a:t>a</a:t>
              </a:r>
              <a:r>
                <a:rPr lang="en-US" sz="1100">
                  <a:solidFill>
                    <a:schemeClr val="dk1"/>
                  </a:solidFill>
                  <a:effectLst/>
                  <a:latin typeface="+mn-lt"/>
                  <a:ea typeface="+mn-ea"/>
                  <a:cs typeface="+mn-cs"/>
                </a:rPr>
                <a:t>, sets the initial scale of the </a:t>
              </a:r>
              <a:r>
                <a:rPr lang="en-US" sz="1100" i="1">
                  <a:solidFill>
                    <a:schemeClr val="dk1"/>
                  </a:solidFill>
                  <a:effectLst/>
                  <a:latin typeface="+mn-lt"/>
                  <a:ea typeface="+mn-ea"/>
                  <a:cs typeface="+mn-cs"/>
                </a:rPr>
                <a:t>Z</a:t>
              </a:r>
              <a:r>
                <a:rPr lang="en-US" sz="1100">
                  <a:solidFill>
                    <a:schemeClr val="dk1"/>
                  </a:solidFill>
                  <a:effectLst/>
                  <a:latin typeface="+mn-lt"/>
                  <a:ea typeface="+mn-ea"/>
                  <a:cs typeface="+mn-cs"/>
                </a:rPr>
                <a:t> score. An </a:t>
              </a:r>
              <a:r>
                <a:rPr lang="en-US" sz="1100" i="1">
                  <a:solidFill>
                    <a:schemeClr val="dk1"/>
                  </a:solidFill>
                  <a:effectLst/>
                  <a:latin typeface="+mn-lt"/>
                  <a:ea typeface="+mn-ea"/>
                  <a:cs typeface="+mn-cs"/>
                </a:rPr>
                <a:t>a</a:t>
              </a:r>
              <a:r>
                <a:rPr lang="en-US" sz="1100">
                  <a:solidFill>
                    <a:schemeClr val="dk1"/>
                  </a:solidFill>
                  <a:effectLst/>
                  <a:latin typeface="+mn-lt"/>
                  <a:ea typeface="+mn-ea"/>
                  <a:cs typeface="+mn-cs"/>
                </a:rPr>
                <a:t> of 0, as used here, corresponds to a default value of 50% when the stock is at or above its biomass target and at or below its F target, and no additional risk or uncertainty factors are considered. The intercept can also be adjusted.</a:t>
              </a:r>
            </a:p>
            <a:p>
              <a:endParaRPr lang="en-US">
                <a:effectLst/>
              </a:endParaRPr>
            </a:p>
            <a:p>
              <a:r>
                <a:rPr lang="en-US" sz="1100">
                  <a:solidFill>
                    <a:schemeClr val="dk1"/>
                  </a:solidFill>
                  <a:effectLst/>
                  <a:latin typeface="+mn-lt"/>
                  <a:ea typeface="+mn-ea"/>
                  <a:cs typeface="+mn-cs"/>
                </a:rPr>
                <a:t>The decision</a:t>
              </a:r>
              <a:r>
                <a:rPr lang="en-US" sz="1100" baseline="0">
                  <a:solidFill>
                    <a:schemeClr val="dk1"/>
                  </a:solidFill>
                  <a:effectLst/>
                  <a:latin typeface="+mn-lt"/>
                  <a:ea typeface="+mn-ea"/>
                  <a:cs typeface="+mn-cs"/>
                </a:rPr>
                <a:t> tool is comprised of four components, which consist of multiple questions:</a:t>
              </a:r>
              <a:endParaRPr lang="en-US">
                <a:effectLst/>
              </a:endParaRPr>
            </a:p>
            <a:p>
              <a:r>
                <a:rPr lang="en-US" sz="1100" baseline="0">
                  <a:solidFill>
                    <a:schemeClr val="dk1"/>
                  </a:solidFill>
                  <a:effectLst/>
                  <a:latin typeface="+mn-lt"/>
                  <a:ea typeface="+mn-ea"/>
                  <a:cs typeface="+mn-cs"/>
                </a:rPr>
                <a:t>       1. Stock Status</a:t>
              </a:r>
              <a:endParaRPr lang="en-US">
                <a:effectLst/>
              </a:endParaRPr>
            </a:p>
            <a:p>
              <a:r>
                <a:rPr lang="en-US" sz="1100" baseline="0">
                  <a:solidFill>
                    <a:schemeClr val="dk1"/>
                  </a:solidFill>
                  <a:effectLst/>
                  <a:latin typeface="+mn-lt"/>
                  <a:ea typeface="+mn-ea"/>
                  <a:cs typeface="+mn-cs"/>
                </a:rPr>
                <a:t>       2. Additional Sources of Uncertainty</a:t>
              </a:r>
              <a:endParaRPr lang="en-US">
                <a:effectLst/>
              </a:endParaRPr>
            </a:p>
            <a:p>
              <a:r>
                <a:rPr lang="en-US" sz="1100" baseline="0">
                  <a:solidFill>
                    <a:schemeClr val="dk1"/>
                  </a:solidFill>
                  <a:effectLst/>
                  <a:latin typeface="+mn-lt"/>
                  <a:ea typeface="+mn-ea"/>
                  <a:cs typeface="+mn-cs"/>
                </a:rPr>
                <a:t>       3. Additional Risk Considerations</a:t>
              </a:r>
              <a:endParaRPr lang="en-US">
                <a:effectLst/>
              </a:endParaRPr>
            </a:p>
            <a:p>
              <a:r>
                <a:rPr lang="en-US" sz="1100" baseline="0">
                  <a:solidFill>
                    <a:schemeClr val="dk1"/>
                  </a:solidFill>
                  <a:effectLst/>
                  <a:latin typeface="+mn-lt"/>
                  <a:ea typeface="+mn-ea"/>
                  <a:cs typeface="+mn-cs"/>
                </a:rPr>
                <a:t>       4. Socioeconomic Considerations</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stock status, additional sources of uncertainty, and additional risk considerations components can only increase the recommended probability, making it more precautionary. The socioeconomic components can either increase or decrease the recommended probability, depending on the anticipated effect of management change. Negative socioeconomic effects will decrease the recommended probability, making it less precautionary, while positive socioeconomic effects will increase the probability. Short-term and long-term socioeconomic effects are separated, allowing Commissioners to weight them differently based on their tradeoff preferences.</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Contents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a:t>
              </a:r>
              <a:r>
                <a:rPr lang="en-US" sz="1100" b="1" baseline="0">
                  <a:solidFill>
                    <a:schemeClr val="dk1"/>
                  </a:solidFill>
                  <a:effectLst/>
                  <a:latin typeface="+mn-lt"/>
                  <a:ea typeface="+mn-ea"/>
                  <a:cs typeface="+mn-cs"/>
                </a:rPr>
                <a:t>Decision Tool</a:t>
              </a:r>
              <a:r>
                <a:rPr lang="en-US" sz="1100" baseline="0">
                  <a:solidFill>
                    <a:schemeClr val="dk1"/>
                  </a:solidFill>
                  <a:effectLst/>
                  <a:latin typeface="+mn-lt"/>
                  <a:ea typeface="+mn-ea"/>
                  <a:cs typeface="+mn-cs"/>
                </a:rPr>
                <a:t>" tab illustrates how the decision tool combines the technical inputs with the weightings to arrive at the recommended probability of achieving the management objectives. The "</a:t>
              </a:r>
              <a:r>
                <a:rPr lang="en-US" sz="1100" b="1" baseline="0">
                  <a:solidFill>
                    <a:schemeClr val="dk1"/>
                  </a:solidFill>
                  <a:effectLst/>
                  <a:latin typeface="+mn-lt"/>
                  <a:ea typeface="+mn-ea"/>
                  <a:cs typeface="+mn-cs"/>
                </a:rPr>
                <a:t>Explore</a:t>
              </a:r>
              <a:r>
                <a:rPr lang="en-US" sz="1100" baseline="0">
                  <a:solidFill>
                    <a:schemeClr val="dk1"/>
                  </a:solidFill>
                  <a:effectLst/>
                  <a:latin typeface="+mn-lt"/>
                  <a:ea typeface="+mn-ea"/>
                  <a:cs typeface="+mn-cs"/>
                </a:rPr>
                <a:t>" columns on this tab can be used to see how changes to the inputs or weightings for a species will change the final probability.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decision tool questions and the criteria for determining the technical inputs are listed in the "</a:t>
              </a:r>
              <a:r>
                <a:rPr lang="en-US" sz="1100" b="1" baseline="0">
                  <a:solidFill>
                    <a:schemeClr val="dk1"/>
                  </a:solidFill>
                  <a:effectLst/>
                  <a:latin typeface="+mn-lt"/>
                  <a:ea typeface="+mn-ea"/>
                  <a:cs typeface="+mn-cs"/>
                </a:rPr>
                <a:t>R&amp;U Criteria</a:t>
              </a:r>
              <a:r>
                <a:rPr lang="en-US" sz="1100" baseline="0">
                  <a:solidFill>
                    <a:schemeClr val="dk1"/>
                  </a:solidFill>
                  <a:effectLst/>
                  <a:latin typeface="+mn-lt"/>
                  <a:ea typeface="+mn-ea"/>
                  <a:cs typeface="+mn-cs"/>
                </a:rPr>
                <a:t>" and the "</a:t>
              </a:r>
              <a:r>
                <a:rPr lang="en-US" sz="1100" b="1" baseline="0">
                  <a:solidFill>
                    <a:schemeClr val="dk1"/>
                  </a:solidFill>
                  <a:effectLst/>
                  <a:latin typeface="+mn-lt"/>
                  <a:ea typeface="+mn-ea"/>
                  <a:cs typeface="+mn-cs"/>
                </a:rPr>
                <a:t>Socioeconomic Criteria</a:t>
              </a:r>
              <a:r>
                <a:rPr lang="en-US" sz="1100" baseline="0">
                  <a:solidFill>
                    <a:schemeClr val="dk1"/>
                  </a:solidFill>
                  <a:effectLst/>
                  <a:latin typeface="+mn-lt"/>
                  <a:ea typeface="+mn-ea"/>
                  <a:cs typeface="+mn-cs"/>
                </a:rPr>
                <a:t>" tabs. The criteria for components 1-3 are listed in "R&amp;U Criteria," while the criteria for component 4 are detailed in the "Socioeconomic Criteria" tab.</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Two example decision tools are provided: 1. a striped bass example, developed with members of the Striped Bass TC; and 2. a coastwide Tautog example*, prepared by staff. The scores, weightings, and recommended probabilities for these examples are listed in the "</a:t>
              </a:r>
              <a:r>
                <a:rPr lang="en-US" sz="1100" b="1" baseline="0">
                  <a:solidFill>
                    <a:schemeClr val="dk1"/>
                  </a:solidFill>
                  <a:effectLst/>
                  <a:latin typeface="+mn-lt"/>
                  <a:ea typeface="+mn-ea"/>
                  <a:cs typeface="+mn-cs"/>
                </a:rPr>
                <a:t>Decision Tool</a:t>
              </a:r>
              <a:r>
                <a:rPr lang="en-US" sz="1100" baseline="0">
                  <a:solidFill>
                    <a:schemeClr val="dk1"/>
                  </a:solidFill>
                  <a:effectLst/>
                  <a:latin typeface="+mn-lt"/>
                  <a:ea typeface="+mn-ea"/>
                  <a:cs typeface="+mn-cs"/>
                </a:rPr>
                <a:t>" tab. The "</a:t>
              </a:r>
              <a:r>
                <a:rPr lang="en-US" sz="1100" b="1" baseline="0">
                  <a:solidFill>
                    <a:schemeClr val="dk1"/>
                  </a:solidFill>
                  <a:effectLst/>
                  <a:latin typeface="+mn-lt"/>
                  <a:ea typeface="+mn-ea"/>
                  <a:cs typeface="+mn-cs"/>
                </a:rPr>
                <a:t>Tautog Matrix</a:t>
              </a:r>
              <a:r>
                <a:rPr lang="en-US" sz="1100" baseline="0">
                  <a:solidFill>
                    <a:schemeClr val="dk1"/>
                  </a:solidFill>
                  <a:effectLst/>
                  <a:latin typeface="+mn-lt"/>
                  <a:ea typeface="+mn-ea"/>
                  <a:cs typeface="+mn-cs"/>
                </a:rPr>
                <a:t>" and "</a:t>
              </a:r>
              <a:r>
                <a:rPr lang="en-US" sz="1100" b="1" baseline="0">
                  <a:solidFill>
                    <a:schemeClr val="dk1"/>
                  </a:solidFill>
                  <a:effectLst/>
                  <a:latin typeface="+mn-lt"/>
                  <a:ea typeface="+mn-ea"/>
                  <a:cs typeface="+mn-cs"/>
                </a:rPr>
                <a:t>Striped Bass Matrix</a:t>
              </a:r>
              <a:r>
                <a:rPr lang="en-US" sz="1100" baseline="0">
                  <a:solidFill>
                    <a:schemeClr val="dk1"/>
                  </a:solidFill>
                  <a:effectLst/>
                  <a:latin typeface="+mn-lt"/>
                  <a:ea typeface="+mn-ea"/>
                  <a:cs typeface="+mn-cs"/>
                </a:rPr>
                <a:t>" tabs provide example species matrices, which include more detailed explanations of the scoring for the examples. </a:t>
              </a:r>
            </a:p>
          </xdr:txBody>
        </xdr:sp>
      </mc:Choice>
      <mc:Fallback xmlns="">
        <xdr:sp macro="" textlink="">
          <xdr:nvSpPr>
            <xdr:cNvPr id="3" name="TextBox 2">
              <a:extLst>
                <a:ext uri="{FF2B5EF4-FFF2-40B4-BE49-F238E27FC236}">
                  <a16:creationId xmlns:a16="http://schemas.microsoft.com/office/drawing/2014/main" id="{D616FFA1-86BD-4308-AD0A-9566794E1A18}"/>
                </a:ext>
              </a:extLst>
            </xdr:cNvPr>
            <xdr:cNvSpPr txBox="1"/>
          </xdr:nvSpPr>
          <xdr:spPr>
            <a:xfrm>
              <a:off x="285750" y="184150"/>
              <a:ext cx="8191500" cy="7645400"/>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RISK &amp; UNCERTAINTY</a:t>
              </a:r>
              <a:r>
                <a:rPr lang="en-US" sz="1100" b="1" baseline="0">
                  <a:solidFill>
                    <a:schemeClr val="dk1"/>
                  </a:solidFill>
                  <a:effectLst/>
                  <a:latin typeface="+mn-lt"/>
                  <a:ea typeface="+mn-ea"/>
                  <a:cs typeface="+mn-cs"/>
                </a:rPr>
                <a:t> DECISION TOOL SPREADSHEET</a:t>
              </a:r>
            </a:p>
            <a:p>
              <a:pPr algn="ctr"/>
              <a:r>
                <a:rPr lang="en-US" sz="1100" b="0" baseline="0">
                  <a:solidFill>
                    <a:schemeClr val="dk1"/>
                  </a:solidFill>
                  <a:effectLst/>
                  <a:latin typeface="+mn-lt"/>
                  <a:ea typeface="+mn-ea"/>
                  <a:cs typeface="+mn-cs"/>
                </a:rPr>
                <a:t>K. Drew, S. Murray, and J. McNamee</a:t>
              </a:r>
            </a:p>
            <a:p>
              <a:pPr algn="ctr"/>
              <a:r>
                <a:rPr lang="en-US" sz="1100" b="0" baseline="0">
                  <a:solidFill>
                    <a:schemeClr val="dk1"/>
                  </a:solidFill>
                  <a:effectLst/>
                  <a:latin typeface="+mn-lt"/>
                  <a:ea typeface="+mn-ea"/>
                  <a:cs typeface="+mn-cs"/>
                </a:rPr>
                <a:t>June 2021</a:t>
              </a:r>
            </a:p>
            <a:p>
              <a:pPr algn="l"/>
              <a:r>
                <a:rPr lang="en-US" b="1">
                  <a:effectLst/>
                </a:rPr>
                <a:t>Decision</a:t>
              </a:r>
              <a:r>
                <a:rPr lang="en-US" b="1" baseline="0">
                  <a:effectLst/>
                </a:rPr>
                <a:t> Tool Overview</a:t>
              </a:r>
              <a:endParaRPr lang="en-US" b="1">
                <a:effectLst/>
              </a:endParaRPr>
            </a:p>
            <a:p>
              <a:r>
                <a:rPr lang="en-US" sz="1100">
                  <a:solidFill>
                    <a:schemeClr val="dk1"/>
                  </a:solidFill>
                  <a:effectLst/>
                  <a:latin typeface="+mn-lt"/>
                  <a:ea typeface="+mn-ea"/>
                  <a:cs typeface="+mn-cs"/>
                </a:rPr>
                <a:t>The Risk and Uncertainty Decision Tool consists of a series of questions related to the risk and uncertainty of a species’ management. The responses (technical</a:t>
              </a:r>
              <a:r>
                <a:rPr lang="en-US" sz="1100" baseline="0">
                  <a:solidFill>
                    <a:schemeClr val="dk1"/>
                  </a:solidFill>
                  <a:effectLst/>
                  <a:latin typeface="+mn-lt"/>
                  <a:ea typeface="+mn-ea"/>
                  <a:cs typeface="+mn-cs"/>
                </a:rPr>
                <a:t> inputs)</a:t>
              </a:r>
              <a:r>
                <a:rPr lang="en-US" sz="1100">
                  <a:solidFill>
                    <a:schemeClr val="dk1"/>
                  </a:solidFill>
                  <a:effectLst/>
                  <a:latin typeface="+mn-lt"/>
                  <a:ea typeface="+mn-ea"/>
                  <a:cs typeface="+mn-cs"/>
                </a:rPr>
                <a:t> are</a:t>
              </a:r>
              <a:r>
                <a:rPr lang="en-US" sz="1100" baseline="0">
                  <a:solidFill>
                    <a:schemeClr val="dk1"/>
                  </a:solidFill>
                  <a:effectLst/>
                  <a:latin typeface="+mn-lt"/>
                  <a:ea typeface="+mn-ea"/>
                  <a:cs typeface="+mn-cs"/>
                </a:rPr>
                <a:t> converted to the same numerical scale (0 to 1) and then </a:t>
              </a:r>
              <a:r>
                <a:rPr lang="en-US" sz="1100">
                  <a:solidFill>
                    <a:schemeClr val="dk1"/>
                  </a:solidFill>
                  <a:effectLst/>
                  <a:latin typeface="+mn-lt"/>
                  <a:ea typeface="+mn-ea"/>
                  <a:cs typeface="+mn-cs"/>
                </a:rPr>
                <a:t>weighted. The weightings allow for the up-weighting or down-weighting of each input based on the relative importance of the issue to</a:t>
              </a:r>
              <a:r>
                <a:rPr lang="en-US" sz="1100" baseline="0">
                  <a:solidFill>
                    <a:schemeClr val="dk1"/>
                  </a:solidFill>
                  <a:effectLst/>
                  <a:latin typeface="+mn-lt"/>
                  <a:ea typeface="+mn-ea"/>
                  <a:cs typeface="+mn-cs"/>
                </a:rPr>
                <a:t> management of</a:t>
              </a:r>
              <a:r>
                <a:rPr lang="en-US" sz="1100">
                  <a:solidFill>
                    <a:schemeClr val="dk1"/>
                  </a:solidFill>
                  <a:effectLst/>
                  <a:latin typeface="+mn-lt"/>
                  <a:ea typeface="+mn-ea"/>
                  <a:cs typeface="+mn-cs"/>
                </a:rPr>
                <a:t> the species. Generally,</a:t>
              </a:r>
              <a:r>
                <a:rPr lang="en-US" sz="1100" baseline="0">
                  <a:solidFill>
                    <a:schemeClr val="dk1"/>
                  </a:solidFill>
                  <a:effectLst/>
                  <a:latin typeface="+mn-lt"/>
                  <a:ea typeface="+mn-ea"/>
                  <a:cs typeface="+mn-cs"/>
                </a:rPr>
                <a:t> t</a:t>
              </a:r>
              <a:r>
                <a:rPr lang="en-US" sz="1100">
                  <a:solidFill>
                    <a:schemeClr val="dk1"/>
                  </a:solidFill>
                  <a:effectLst/>
                  <a:latin typeface="+mn-lt"/>
                  <a:ea typeface="+mn-ea"/>
                  <a:cs typeface="+mn-cs"/>
                </a:rPr>
                <a:t>he</a:t>
              </a:r>
              <a:r>
                <a:rPr lang="en-US" sz="1100" baseline="0">
                  <a:solidFill>
                    <a:schemeClr val="dk1"/>
                  </a:solidFill>
                  <a:effectLst/>
                  <a:latin typeface="+mn-lt"/>
                  <a:ea typeface="+mn-ea"/>
                  <a:cs typeface="+mn-cs"/>
                </a:rPr>
                <a:t> species Technical Committee (TC) and the Committee on Economics and Social Sciences (CESS) will provide the technical inputs, while the species Board will determine the weightings (see TC Guidance Doc for further details on process).</a:t>
              </a: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The Risk &amp; Uncertainty Decision Tool combines all of the weighted inputs into a single value,</a:t>
              </a:r>
              <a:r>
                <a:rPr lang="en-US" sz="1100" baseline="0">
                  <a:solidFill>
                    <a:schemeClr val="dk1"/>
                  </a:solidFill>
                  <a:effectLst/>
                  <a:latin typeface="+mn-lt"/>
                  <a:ea typeface="+mn-ea"/>
                  <a:cs typeface="+mn-cs"/>
                </a:rPr>
                <a:t> a recommended </a:t>
              </a:r>
              <a:r>
                <a:rPr lang="en-US" sz="1100">
                  <a:solidFill>
                    <a:schemeClr val="dk1"/>
                  </a:solidFill>
                  <a:effectLst/>
                  <a:latin typeface="+mn-lt"/>
                  <a:ea typeface="+mn-ea"/>
                  <a:cs typeface="+mn-cs"/>
                </a:rPr>
                <a:t>probability of achieving the reference points (e.g., </a:t>
              </a:r>
              <a:r>
                <a:rPr lang="en-US" sz="1100" i="1">
                  <a:solidFill>
                    <a:schemeClr val="dk1"/>
                  </a:solidFill>
                  <a:effectLst/>
                  <a:latin typeface="+mn-lt"/>
                  <a:ea typeface="+mn-ea"/>
                  <a:cs typeface="+mn-cs"/>
                </a:rPr>
                <a:t>F</a:t>
              </a:r>
              <a:r>
                <a:rPr lang="en-US" sz="1100">
                  <a:solidFill>
                    <a:schemeClr val="dk1"/>
                  </a:solidFill>
                  <a:effectLst/>
                  <a:latin typeface="+mn-lt"/>
                  <a:ea typeface="+mn-ea"/>
                  <a:cs typeface="+mn-cs"/>
                </a:rPr>
                <a:t> below the </a:t>
              </a:r>
              <a:r>
                <a:rPr lang="en-US" sz="1100" i="1">
                  <a:solidFill>
                    <a:schemeClr val="dk1"/>
                  </a:solidFill>
                  <a:effectLst/>
                  <a:latin typeface="+mn-lt"/>
                  <a:ea typeface="+mn-ea"/>
                  <a:cs typeface="+mn-cs"/>
                </a:rPr>
                <a:t>F</a:t>
              </a:r>
              <a:r>
                <a:rPr lang="en-US" sz="1100">
                  <a:solidFill>
                    <a:schemeClr val="dk1"/>
                  </a:solidFill>
                  <a:effectLst/>
                  <a:latin typeface="+mn-lt"/>
                  <a:ea typeface="+mn-ea"/>
                  <a:cs typeface="+mn-cs"/>
                </a:rPr>
                <a:t> target</a:t>
              </a:r>
              <a:r>
                <a:rPr lang="en-US" sz="1100" baseline="0">
                  <a:solidFill>
                    <a:schemeClr val="dk1"/>
                  </a:solidFill>
                  <a:effectLst/>
                  <a:latin typeface="+mn-lt"/>
                  <a:ea typeface="+mn-ea"/>
                  <a:cs typeface="+mn-cs"/>
                </a:rPr>
                <a:t>)</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which can then be used for developing management options. </a:t>
              </a:r>
              <a:r>
                <a:rPr lang="en-US" sz="1100">
                  <a:solidFill>
                    <a:schemeClr val="dk1"/>
                  </a:solidFill>
                  <a:effectLst/>
                  <a:latin typeface="+mn-lt"/>
                  <a:ea typeface="+mn-ea"/>
                  <a:cs typeface="+mn-cs"/>
                </a:rPr>
                <a:t>The logistic function for calculating the recommended probability is:</a:t>
              </a:r>
              <a:endParaRPr lang="en-US">
                <a:effectLst/>
              </a:endParaRPr>
            </a:p>
            <a:p>
              <a:pPr/>
              <a:r>
                <a:rPr lang="en-US" sz="1100" i="0">
                  <a:solidFill>
                    <a:schemeClr val="dk1"/>
                  </a:solidFill>
                  <a:effectLst/>
                  <a:latin typeface="Cambria Math" panose="02040503050406030204" pitchFamily="18" charset="0"/>
                  <a:ea typeface="+mn-ea"/>
                  <a:cs typeface="+mn-cs"/>
                </a:rPr>
                <a:t>𝑝(𝑍)=1/(1+𝑒^(−𝑍) )</a:t>
              </a:r>
              <a:endParaRPr lang="en-US">
                <a:effectLst/>
              </a:endParaRPr>
            </a:p>
            <a:p>
              <a:r>
                <a:rPr lang="en-US" sz="1100">
                  <a:solidFill>
                    <a:schemeClr val="dk1"/>
                  </a:solidFill>
                  <a:effectLst/>
                  <a:latin typeface="+mn-lt"/>
                  <a:ea typeface="+mn-ea"/>
                  <a:cs typeface="+mn-cs"/>
                </a:rPr>
                <a:t>Where </a:t>
              </a:r>
              <a:r>
                <a:rPr lang="en-US" sz="1100" i="0">
                  <a:solidFill>
                    <a:schemeClr val="dk1"/>
                  </a:solidFill>
                  <a:effectLst/>
                  <a:latin typeface="Cambria Math" panose="02040503050406030204" pitchFamily="18" charset="0"/>
                  <a:ea typeface="+mn-ea"/>
                  <a:cs typeface="+mn-cs"/>
                </a:rPr>
                <a:t>𝑍=𝑎+𝑏_1 𝑥_1+𝑏_2 𝑥_2+…</a:t>
              </a:r>
              <a:r>
                <a:rPr lang="en-US" sz="1100">
                  <a:solidFill>
                    <a:schemeClr val="dk1"/>
                  </a:solidFill>
                  <a:effectLst/>
                  <a:latin typeface="+mn-lt"/>
                  <a:ea typeface="+mn-ea"/>
                  <a:cs typeface="+mn-cs"/>
                </a:rPr>
                <a:t>, denoting</a:t>
              </a:r>
              <a:r>
                <a:rPr lang="en-US" sz="1100" baseline="0">
                  <a:solidFill>
                    <a:schemeClr val="dk1"/>
                  </a:solidFill>
                  <a:effectLst/>
                  <a:latin typeface="+mn-lt"/>
                  <a:ea typeface="+mn-ea"/>
                  <a:cs typeface="+mn-cs"/>
                </a:rPr>
                <a:t> a</a:t>
              </a:r>
              <a:r>
                <a:rPr lang="en-US" sz="1100">
                  <a:solidFill>
                    <a:schemeClr val="dk1"/>
                  </a:solidFill>
                  <a:effectLst/>
                  <a:latin typeface="+mn-lt"/>
                  <a:ea typeface="+mn-ea"/>
                  <a:cs typeface="+mn-cs"/>
                </a:rPr>
                <a:t> list of technical inputs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t>
              </a:r>
              <a:r>
                <a:rPr lang="en-US" sz="1100" i="1">
                  <a:solidFill>
                    <a:schemeClr val="dk1"/>
                  </a:solidFill>
                  <a:effectLst/>
                  <a:latin typeface="+mn-lt"/>
                  <a:ea typeface="+mn-ea"/>
                  <a:cs typeface="+mn-cs"/>
                </a:rPr>
                <a:t>x</a:t>
              </a:r>
              <a:r>
                <a:rPr lang="en-US" sz="1100">
                  <a:solidFill>
                    <a:schemeClr val="dk1"/>
                  </a:solidFill>
                  <a:effectLst/>
                  <a:latin typeface="+mn-lt"/>
                  <a:ea typeface="+mn-ea"/>
                  <a:cs typeface="+mn-cs"/>
                </a:rPr>
                <a:t>) multiplied</a:t>
              </a:r>
              <a:r>
                <a:rPr lang="en-US" sz="1100" baseline="0">
                  <a:solidFill>
                    <a:schemeClr val="dk1"/>
                  </a:solidFill>
                  <a:effectLst/>
                  <a:latin typeface="+mn-lt"/>
                  <a:ea typeface="+mn-ea"/>
                  <a:cs typeface="+mn-cs"/>
                </a:rPr>
                <a:t> by</a:t>
              </a:r>
              <a:r>
                <a:rPr lang="en-US" sz="1100">
                  <a:solidFill>
                    <a:schemeClr val="dk1"/>
                  </a:solidFill>
                  <a:effectLst/>
                  <a:latin typeface="+mn-lt"/>
                  <a:ea typeface="+mn-ea"/>
                  <a:cs typeface="+mn-cs"/>
                </a:rPr>
                <a:t> their weighting coefficients (</a:t>
              </a:r>
              <a:r>
                <a:rPr lang="en-US" sz="1100" i="1">
                  <a:solidFill>
                    <a:schemeClr val="dk1"/>
                  </a:solidFill>
                  <a:effectLst/>
                  <a:latin typeface="+mn-lt"/>
                  <a:ea typeface="+mn-ea"/>
                  <a:cs typeface="+mn-cs"/>
                </a:rPr>
                <a:t>b</a:t>
              </a:r>
              <a:r>
                <a:rPr lang="en-US" sz="1100">
                  <a:solidFill>
                    <a:schemeClr val="dk1"/>
                  </a:solidFill>
                  <a:effectLst/>
                  <a:latin typeface="+mn-lt"/>
                  <a:ea typeface="+mn-ea"/>
                  <a:cs typeface="+mn-cs"/>
                </a:rPr>
                <a:t>). The intercept, </a:t>
              </a:r>
              <a:r>
                <a:rPr lang="en-US" sz="1100" i="1">
                  <a:solidFill>
                    <a:schemeClr val="dk1"/>
                  </a:solidFill>
                  <a:effectLst/>
                  <a:latin typeface="+mn-lt"/>
                  <a:ea typeface="+mn-ea"/>
                  <a:cs typeface="+mn-cs"/>
                </a:rPr>
                <a:t>a</a:t>
              </a:r>
              <a:r>
                <a:rPr lang="en-US" sz="1100">
                  <a:solidFill>
                    <a:schemeClr val="dk1"/>
                  </a:solidFill>
                  <a:effectLst/>
                  <a:latin typeface="+mn-lt"/>
                  <a:ea typeface="+mn-ea"/>
                  <a:cs typeface="+mn-cs"/>
                </a:rPr>
                <a:t>, sets the initial scale of the </a:t>
              </a:r>
              <a:r>
                <a:rPr lang="en-US" sz="1100" i="1">
                  <a:solidFill>
                    <a:schemeClr val="dk1"/>
                  </a:solidFill>
                  <a:effectLst/>
                  <a:latin typeface="+mn-lt"/>
                  <a:ea typeface="+mn-ea"/>
                  <a:cs typeface="+mn-cs"/>
                </a:rPr>
                <a:t>Z</a:t>
              </a:r>
              <a:r>
                <a:rPr lang="en-US" sz="1100">
                  <a:solidFill>
                    <a:schemeClr val="dk1"/>
                  </a:solidFill>
                  <a:effectLst/>
                  <a:latin typeface="+mn-lt"/>
                  <a:ea typeface="+mn-ea"/>
                  <a:cs typeface="+mn-cs"/>
                </a:rPr>
                <a:t> score. An </a:t>
              </a:r>
              <a:r>
                <a:rPr lang="en-US" sz="1100" i="1">
                  <a:solidFill>
                    <a:schemeClr val="dk1"/>
                  </a:solidFill>
                  <a:effectLst/>
                  <a:latin typeface="+mn-lt"/>
                  <a:ea typeface="+mn-ea"/>
                  <a:cs typeface="+mn-cs"/>
                </a:rPr>
                <a:t>a</a:t>
              </a:r>
              <a:r>
                <a:rPr lang="en-US" sz="1100">
                  <a:solidFill>
                    <a:schemeClr val="dk1"/>
                  </a:solidFill>
                  <a:effectLst/>
                  <a:latin typeface="+mn-lt"/>
                  <a:ea typeface="+mn-ea"/>
                  <a:cs typeface="+mn-cs"/>
                </a:rPr>
                <a:t> of 0, as used here, corresponds to a default value of 50% when the stock is at or above its biomass target and at or below its F target, and no additional risk or uncertainty factors are considered. The intercept can also be adjusted.</a:t>
              </a:r>
            </a:p>
            <a:p>
              <a:endParaRPr lang="en-US">
                <a:effectLst/>
              </a:endParaRPr>
            </a:p>
            <a:p>
              <a:r>
                <a:rPr lang="en-US" sz="1100">
                  <a:solidFill>
                    <a:schemeClr val="dk1"/>
                  </a:solidFill>
                  <a:effectLst/>
                  <a:latin typeface="+mn-lt"/>
                  <a:ea typeface="+mn-ea"/>
                  <a:cs typeface="+mn-cs"/>
                </a:rPr>
                <a:t>The decision</a:t>
              </a:r>
              <a:r>
                <a:rPr lang="en-US" sz="1100" baseline="0">
                  <a:solidFill>
                    <a:schemeClr val="dk1"/>
                  </a:solidFill>
                  <a:effectLst/>
                  <a:latin typeface="+mn-lt"/>
                  <a:ea typeface="+mn-ea"/>
                  <a:cs typeface="+mn-cs"/>
                </a:rPr>
                <a:t> tool is comprised of four components, which consist of multiple questions:</a:t>
              </a:r>
              <a:endParaRPr lang="en-US">
                <a:effectLst/>
              </a:endParaRPr>
            </a:p>
            <a:p>
              <a:r>
                <a:rPr lang="en-US" sz="1100" baseline="0">
                  <a:solidFill>
                    <a:schemeClr val="dk1"/>
                  </a:solidFill>
                  <a:effectLst/>
                  <a:latin typeface="+mn-lt"/>
                  <a:ea typeface="+mn-ea"/>
                  <a:cs typeface="+mn-cs"/>
                </a:rPr>
                <a:t>       1. Stock Status</a:t>
              </a:r>
              <a:endParaRPr lang="en-US">
                <a:effectLst/>
              </a:endParaRPr>
            </a:p>
            <a:p>
              <a:r>
                <a:rPr lang="en-US" sz="1100" baseline="0">
                  <a:solidFill>
                    <a:schemeClr val="dk1"/>
                  </a:solidFill>
                  <a:effectLst/>
                  <a:latin typeface="+mn-lt"/>
                  <a:ea typeface="+mn-ea"/>
                  <a:cs typeface="+mn-cs"/>
                </a:rPr>
                <a:t>       2. Additional Sources of Uncertainty</a:t>
              </a:r>
              <a:endParaRPr lang="en-US">
                <a:effectLst/>
              </a:endParaRPr>
            </a:p>
            <a:p>
              <a:r>
                <a:rPr lang="en-US" sz="1100" baseline="0">
                  <a:solidFill>
                    <a:schemeClr val="dk1"/>
                  </a:solidFill>
                  <a:effectLst/>
                  <a:latin typeface="+mn-lt"/>
                  <a:ea typeface="+mn-ea"/>
                  <a:cs typeface="+mn-cs"/>
                </a:rPr>
                <a:t>       3. Additional Risk Considerations</a:t>
              </a:r>
              <a:endParaRPr lang="en-US">
                <a:effectLst/>
              </a:endParaRPr>
            </a:p>
            <a:p>
              <a:r>
                <a:rPr lang="en-US" sz="1100" baseline="0">
                  <a:solidFill>
                    <a:schemeClr val="dk1"/>
                  </a:solidFill>
                  <a:effectLst/>
                  <a:latin typeface="+mn-lt"/>
                  <a:ea typeface="+mn-ea"/>
                  <a:cs typeface="+mn-cs"/>
                </a:rPr>
                <a:t>       4. Socioeconomic Considerations</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stock status, additional sources of uncertainty, and additional risk considerations components can only increase the recommended probability, making it more precautionary. The socioeconomic components can either increase or decrease the recommended probability, depending on the anticipated effect of management change. Negative socioeconomic effects will decrease the recommended probability, making it less precautionary, while positive socioeconomic effects will increase the probability. Short-term and long-term socioeconomic effects are separated, allowing Commissioners to weight them differently based on their tradeoff preferences.</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Contents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a:t>
              </a:r>
              <a:r>
                <a:rPr lang="en-US" sz="1100" b="1" baseline="0">
                  <a:solidFill>
                    <a:schemeClr val="dk1"/>
                  </a:solidFill>
                  <a:effectLst/>
                  <a:latin typeface="+mn-lt"/>
                  <a:ea typeface="+mn-ea"/>
                  <a:cs typeface="+mn-cs"/>
                </a:rPr>
                <a:t>Decision Tool</a:t>
              </a:r>
              <a:r>
                <a:rPr lang="en-US" sz="1100" baseline="0">
                  <a:solidFill>
                    <a:schemeClr val="dk1"/>
                  </a:solidFill>
                  <a:effectLst/>
                  <a:latin typeface="+mn-lt"/>
                  <a:ea typeface="+mn-ea"/>
                  <a:cs typeface="+mn-cs"/>
                </a:rPr>
                <a:t>" tab illustrates how the decision tool combines the technical inputs with the weightings to arrive at the recommended probability of achieving the management objectives. The "</a:t>
              </a:r>
              <a:r>
                <a:rPr lang="en-US" sz="1100" b="1" baseline="0">
                  <a:solidFill>
                    <a:schemeClr val="dk1"/>
                  </a:solidFill>
                  <a:effectLst/>
                  <a:latin typeface="+mn-lt"/>
                  <a:ea typeface="+mn-ea"/>
                  <a:cs typeface="+mn-cs"/>
                </a:rPr>
                <a:t>Explore</a:t>
              </a:r>
              <a:r>
                <a:rPr lang="en-US" sz="1100" baseline="0">
                  <a:solidFill>
                    <a:schemeClr val="dk1"/>
                  </a:solidFill>
                  <a:effectLst/>
                  <a:latin typeface="+mn-lt"/>
                  <a:ea typeface="+mn-ea"/>
                  <a:cs typeface="+mn-cs"/>
                </a:rPr>
                <a:t>" columns on this tab can be used to see how changes to the inputs or weightings for a species will change the final probability.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decision tool questions and the criteria for determining the technical inputs are listed in the "</a:t>
              </a:r>
              <a:r>
                <a:rPr lang="en-US" sz="1100" b="1" baseline="0">
                  <a:solidFill>
                    <a:schemeClr val="dk1"/>
                  </a:solidFill>
                  <a:effectLst/>
                  <a:latin typeface="+mn-lt"/>
                  <a:ea typeface="+mn-ea"/>
                  <a:cs typeface="+mn-cs"/>
                </a:rPr>
                <a:t>R&amp;U Criteria</a:t>
              </a:r>
              <a:r>
                <a:rPr lang="en-US" sz="1100" baseline="0">
                  <a:solidFill>
                    <a:schemeClr val="dk1"/>
                  </a:solidFill>
                  <a:effectLst/>
                  <a:latin typeface="+mn-lt"/>
                  <a:ea typeface="+mn-ea"/>
                  <a:cs typeface="+mn-cs"/>
                </a:rPr>
                <a:t>" and the "</a:t>
              </a:r>
              <a:r>
                <a:rPr lang="en-US" sz="1100" b="1" baseline="0">
                  <a:solidFill>
                    <a:schemeClr val="dk1"/>
                  </a:solidFill>
                  <a:effectLst/>
                  <a:latin typeface="+mn-lt"/>
                  <a:ea typeface="+mn-ea"/>
                  <a:cs typeface="+mn-cs"/>
                </a:rPr>
                <a:t>Socioeconomic Criteria</a:t>
              </a:r>
              <a:r>
                <a:rPr lang="en-US" sz="1100" baseline="0">
                  <a:solidFill>
                    <a:schemeClr val="dk1"/>
                  </a:solidFill>
                  <a:effectLst/>
                  <a:latin typeface="+mn-lt"/>
                  <a:ea typeface="+mn-ea"/>
                  <a:cs typeface="+mn-cs"/>
                </a:rPr>
                <a:t>" tabs. The criteria for components 1-3 are listed in "R&amp;U Criteria," while the criteria for component 4 are detailed in the "Socioeconomic Criteria" tab.</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Two example decision tools are provided: 1. a striped bass example, developed with members of the Striped Bass TC; and 2. a coastwide Tautog example*, prepared by staff. The scores, weightings, and recommended probabilities for these examples are listed in the "</a:t>
              </a:r>
              <a:r>
                <a:rPr lang="en-US" sz="1100" b="1" baseline="0">
                  <a:solidFill>
                    <a:schemeClr val="dk1"/>
                  </a:solidFill>
                  <a:effectLst/>
                  <a:latin typeface="+mn-lt"/>
                  <a:ea typeface="+mn-ea"/>
                  <a:cs typeface="+mn-cs"/>
                </a:rPr>
                <a:t>Decision Tool</a:t>
              </a:r>
              <a:r>
                <a:rPr lang="en-US" sz="1100" baseline="0">
                  <a:solidFill>
                    <a:schemeClr val="dk1"/>
                  </a:solidFill>
                  <a:effectLst/>
                  <a:latin typeface="+mn-lt"/>
                  <a:ea typeface="+mn-ea"/>
                  <a:cs typeface="+mn-cs"/>
                </a:rPr>
                <a:t>" tab. The "</a:t>
              </a:r>
              <a:r>
                <a:rPr lang="en-US" sz="1100" b="1" baseline="0">
                  <a:solidFill>
                    <a:schemeClr val="dk1"/>
                  </a:solidFill>
                  <a:effectLst/>
                  <a:latin typeface="+mn-lt"/>
                  <a:ea typeface="+mn-ea"/>
                  <a:cs typeface="+mn-cs"/>
                </a:rPr>
                <a:t>Tautog Matrix</a:t>
              </a:r>
              <a:r>
                <a:rPr lang="en-US" sz="1100" baseline="0">
                  <a:solidFill>
                    <a:schemeClr val="dk1"/>
                  </a:solidFill>
                  <a:effectLst/>
                  <a:latin typeface="+mn-lt"/>
                  <a:ea typeface="+mn-ea"/>
                  <a:cs typeface="+mn-cs"/>
                </a:rPr>
                <a:t>" and "</a:t>
              </a:r>
              <a:r>
                <a:rPr lang="en-US" sz="1100" b="1" baseline="0">
                  <a:solidFill>
                    <a:schemeClr val="dk1"/>
                  </a:solidFill>
                  <a:effectLst/>
                  <a:latin typeface="+mn-lt"/>
                  <a:ea typeface="+mn-ea"/>
                  <a:cs typeface="+mn-cs"/>
                </a:rPr>
                <a:t>Striped Bass Matrix</a:t>
              </a:r>
              <a:r>
                <a:rPr lang="en-US" sz="1100" baseline="0">
                  <a:solidFill>
                    <a:schemeClr val="dk1"/>
                  </a:solidFill>
                  <a:effectLst/>
                  <a:latin typeface="+mn-lt"/>
                  <a:ea typeface="+mn-ea"/>
                  <a:cs typeface="+mn-cs"/>
                </a:rPr>
                <a:t>" tabs provide example species matrices, which include more detailed explanations of the scoring for the examples. </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5</xdr:col>
      <xdr:colOff>415924</xdr:colOff>
      <xdr:row>2</xdr:row>
      <xdr:rowOff>0</xdr:rowOff>
    </xdr:from>
    <xdr:to>
      <xdr:col>14</xdr:col>
      <xdr:colOff>412750</xdr:colOff>
      <xdr:row>19</xdr:row>
      <xdr:rowOff>31750</xdr:rowOff>
    </xdr:to>
    <xdr:graphicFrame macro="">
      <xdr:nvGraphicFramePr>
        <xdr:cNvPr id="2" name="Chart 1">
          <a:extLst>
            <a:ext uri="{FF2B5EF4-FFF2-40B4-BE49-F238E27FC236}">
              <a16:creationId xmlns:a16="http://schemas.microsoft.com/office/drawing/2014/main" id="{E438F8D4-DE5C-4AF1-A542-ED591E4E93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234950</xdr:colOff>
      <xdr:row>4</xdr:row>
      <xdr:rowOff>527050</xdr:rowOff>
    </xdr:from>
    <xdr:to>
      <xdr:col>8</xdr:col>
      <xdr:colOff>876300</xdr:colOff>
      <xdr:row>8</xdr:row>
      <xdr:rowOff>0</xdr:rowOff>
    </xdr:to>
    <xdr:sp macro="" textlink="">
      <xdr:nvSpPr>
        <xdr:cNvPr id="2" name="TextBox 1">
          <a:extLst>
            <a:ext uri="{FF2B5EF4-FFF2-40B4-BE49-F238E27FC236}">
              <a16:creationId xmlns:a16="http://schemas.microsoft.com/office/drawing/2014/main" id="{30AD2499-AA64-4720-8D4D-4D1E78865949}"/>
            </a:ext>
          </a:extLst>
        </xdr:cNvPr>
        <xdr:cNvSpPr txBox="1"/>
      </xdr:nvSpPr>
      <xdr:spPr>
        <a:xfrm>
          <a:off x="7766050" y="1282700"/>
          <a:ext cx="3714750" cy="1689100"/>
        </a:xfrm>
        <a:prstGeom prst="rect">
          <a:avLst/>
        </a:prstGeom>
        <a:solidFill>
          <a:schemeClr val="accent1">
            <a:lumMod val="20000"/>
            <a:lumOff val="80000"/>
          </a:scheme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b="0"/>
            <a:t>The criteria for</a:t>
          </a:r>
          <a:r>
            <a:rPr lang="en-US" sz="1100" b="0" baseline="0"/>
            <a:t> </a:t>
          </a:r>
          <a:r>
            <a:rPr lang="en-US" sz="1100" b="1"/>
            <a:t>Additional Sources of Uncertainty </a:t>
          </a:r>
          <a:r>
            <a:rPr lang="en-US" sz="1100" b="0"/>
            <a:t>&amp;</a:t>
          </a:r>
          <a:r>
            <a:rPr lang="en-US" sz="1100" b="1"/>
            <a:t> Additional Risk Considerations</a:t>
          </a:r>
          <a:r>
            <a:rPr lang="en-US" sz="1100" b="1" baseline="0"/>
            <a:t> </a:t>
          </a:r>
          <a:r>
            <a:rPr lang="en-US" sz="1100" b="0" baseline="0"/>
            <a:t>are broad, providing suggested factors to consider rather than a more detailed scoring rubric to be applied across all species. TCs may use their discretion to determine which factors are most relevant for their species and if there are other factors that should be added. The TC may also develop a more detailed species-specific scoring rubric. This approach allows for an assessment that is tailored to individual species.</a:t>
          </a:r>
        </a:p>
        <a:p>
          <a:endParaRPr lang="en-US" sz="1100" b="1"/>
        </a:p>
      </xdr:txBody>
    </xdr:sp>
    <xdr:clientData/>
  </xdr:twoCellAnchor>
  <xdr:twoCellAnchor>
    <xdr:from>
      <xdr:col>4</xdr:col>
      <xdr:colOff>254000</xdr:colOff>
      <xdr:row>19</xdr:row>
      <xdr:rowOff>25400</xdr:rowOff>
    </xdr:from>
    <xdr:to>
      <xdr:col>8</xdr:col>
      <xdr:colOff>857250</xdr:colOff>
      <xdr:row>22</xdr:row>
      <xdr:rowOff>400050</xdr:rowOff>
    </xdr:to>
    <xdr:sp macro="" textlink="">
      <xdr:nvSpPr>
        <xdr:cNvPr id="3" name="TextBox 2">
          <a:extLst>
            <a:ext uri="{FF2B5EF4-FFF2-40B4-BE49-F238E27FC236}">
              <a16:creationId xmlns:a16="http://schemas.microsoft.com/office/drawing/2014/main" id="{D1C55D9A-BD1D-437D-BE56-44174393B336}"/>
            </a:ext>
          </a:extLst>
        </xdr:cNvPr>
        <xdr:cNvSpPr txBox="1"/>
      </xdr:nvSpPr>
      <xdr:spPr>
        <a:xfrm>
          <a:off x="7785100" y="8750300"/>
          <a:ext cx="3676650" cy="1485900"/>
        </a:xfrm>
        <a:prstGeom prst="rect">
          <a:avLst/>
        </a:prstGeom>
        <a:solidFill>
          <a:schemeClr val="accent1">
            <a:lumMod val="20000"/>
            <a:lumOff val="80000"/>
          </a:scheme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b="0"/>
            <a:t>The results</a:t>
          </a:r>
          <a:r>
            <a:rPr lang="en-US" sz="1100" b="0" baseline="0"/>
            <a:t> from components 1-3 will be used to develop a preliminary probability of management success and the associated TAC/change to harvest. These preliminary results, along with the scoring for components 1-3, will be provided to the CESS in order to score the socioeconomic components.</a:t>
          </a:r>
        </a:p>
        <a:p>
          <a:endParaRPr lang="en-US" sz="1100" b="0" baseline="0"/>
        </a:p>
        <a:p>
          <a:r>
            <a:rPr lang="en-US" sz="1100" b="0" baseline="0"/>
            <a:t>See the Socioeconomic Criteria tab for further details.</a:t>
          </a: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279400</xdr:colOff>
      <xdr:row>0</xdr:row>
      <xdr:rowOff>133350</xdr:rowOff>
    </xdr:from>
    <xdr:to>
      <xdr:col>8</xdr:col>
      <xdr:colOff>228600</xdr:colOff>
      <xdr:row>28</xdr:row>
      <xdr:rowOff>0</xdr:rowOff>
    </xdr:to>
    <xdr:sp macro="" textlink="">
      <xdr:nvSpPr>
        <xdr:cNvPr id="9" name="TextBox 8">
          <a:extLst>
            <a:ext uri="{FF2B5EF4-FFF2-40B4-BE49-F238E27FC236}">
              <a16:creationId xmlns:a16="http://schemas.microsoft.com/office/drawing/2014/main" id="{527D2F6C-6FD0-41D7-A7D2-D6EB1B791B43}"/>
            </a:ext>
          </a:extLst>
        </xdr:cNvPr>
        <xdr:cNvSpPr txBox="1"/>
      </xdr:nvSpPr>
      <xdr:spPr>
        <a:xfrm>
          <a:off x="279400" y="133350"/>
          <a:ext cx="9861550" cy="3917950"/>
        </a:xfrm>
        <a:prstGeom prst="rect">
          <a:avLst/>
        </a:prstGeom>
        <a:solidFill>
          <a:sysClr val="window" lastClr="FFFFFF"/>
        </a:solidFill>
        <a:ln w="38100"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SOCIOECONOMIC CRITERIA</a:t>
          </a:r>
        </a:p>
        <a:p>
          <a:pPr marL="0" marR="0" lvl="0" indent="0" defTabSz="914400" eaLnBrk="1" fontAlgn="auto" latinLnBrk="0" hangingPunct="1">
            <a:lnSpc>
              <a:spcPct val="100000"/>
            </a:lnSpc>
            <a:spcBef>
              <a:spcPts val="0"/>
            </a:spcBef>
            <a:spcAft>
              <a:spcPts val="0"/>
            </a:spcAft>
            <a:buClrTx/>
            <a:buSzTx/>
            <a:buFontTx/>
            <a:buNone/>
            <a:tabLst/>
            <a:defRPr/>
          </a:pPr>
          <a:r>
            <a:rPr lang="en-US" sz="1100" b="1">
              <a:effectLst/>
              <a:latin typeface="+mn-lt"/>
              <a:ea typeface="+mn-ea"/>
              <a:cs typeface="+mn-cs"/>
            </a:rPr>
            <a:t>NOTE</a:t>
          </a:r>
          <a:r>
            <a:rPr lang="en-US" sz="1100" b="0">
              <a:effectLst/>
              <a:latin typeface="+mn-lt"/>
              <a:ea typeface="+mn-ea"/>
              <a:cs typeface="+mn-cs"/>
            </a:rPr>
            <a:t>: T</a:t>
          </a:r>
          <a:r>
            <a:rPr lang="en-US" sz="1100">
              <a:effectLst/>
              <a:latin typeface="+mn-lt"/>
              <a:ea typeface="+mn-ea"/>
              <a:cs typeface="+mn-cs"/>
            </a:rPr>
            <a:t>he</a:t>
          </a:r>
          <a:r>
            <a:rPr lang="en-US" sz="1100" baseline="0">
              <a:effectLst/>
              <a:latin typeface="+mn-lt"/>
              <a:ea typeface="+mn-ea"/>
              <a:cs typeface="+mn-cs"/>
            </a:rPr>
            <a:t> results of the other components of the Risk &amp; Uncertainty Decision tool (stock status, model uncertainty, mgmt. uncertainty, environmental uncertainty, trophic importance), the preliminary probability of management success, and preliminary TAC/harvest level associated with those scores will be provided to the CESS for consideration when scoring the socioeconomic components.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R&amp;U Decision Tool Question: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What is the short-term or long-term socioeconomic effect of the proposed management change on the fishery?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socioeconomic component seeks to account for the potential negtive socioeconomic effects of a more precautionary approach (often short-term), while also accounting for the potential positive socioeconomic effects of a more precautionary approach (often long-term). Short-term and long-term effects are separated so that the tradeoffs between them can be assessed and weighted according to Commissioner preferences. Scores are also broken down into commercial and recreational.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final socioeconomic effects scores are a combination of the importance of the fishery and the magnitude of the proposed management change. The imortance scores include </a:t>
          </a:r>
          <a:r>
            <a:rPr lang="en-US" sz="1100" b="0" i="0" baseline="0">
              <a:effectLst/>
              <a:latin typeface="+mn-lt"/>
              <a:ea typeface="+mn-ea"/>
              <a:cs typeface="+mn-cs"/>
            </a:rPr>
            <a:t>an indicator of value (commercial economic value or recreational desirability) and a fishery dependence indicator.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importance score is then scaled based on the management change score.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Calibri" panose="020F0502020204030204"/>
              <a:ea typeface="+mn-ea"/>
              <a:cs typeface="+mn-cs"/>
            </a:rPr>
            <a:t>Commercial Importance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(Commercial Economic Value + Fishery Dependence)/2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70AD47">
                  <a:lumMod val="50000"/>
                </a:srgbClr>
              </a:solidFill>
              <a:effectLst/>
              <a:uLnTx/>
              <a:uFillTx/>
              <a:latin typeface="Calibri" panose="020F0502020204030204"/>
              <a:ea typeface="+mn-ea"/>
              <a:cs typeface="+mn-cs"/>
            </a:rPr>
            <a:t>Recreational Importance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(Recreational Desirability + Fishery Dependence)/2</a:t>
          </a: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Short-term Commercial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Calibri" panose="020F0502020204030204"/>
              <a:ea typeface="+mn-ea"/>
              <a:cs typeface="+mn-cs"/>
            </a:rPr>
            <a:t>Commercial Importance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1" u="none" strike="noStrike" kern="0" cap="none" spc="0" normalizeH="0" baseline="0" noProof="0">
              <a:ln>
                <a:noFill/>
              </a:ln>
              <a:solidFill>
                <a:sysClr val="windowText" lastClr="000000"/>
              </a:solidFill>
              <a:effectLst/>
              <a:uLnTx/>
              <a:uFillTx/>
              <a:latin typeface="Calibri" panose="020F0502020204030204"/>
              <a:ea typeface="+mn-ea"/>
              <a:cs typeface="+mn-cs"/>
            </a:rPr>
            <a:t>Short-term Management Change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Long-term Commercial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Calibri" panose="020F0502020204030204"/>
              <a:ea typeface="+mn-ea"/>
              <a:cs typeface="+mn-cs"/>
            </a:rPr>
            <a:t>Commercial Importance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Long-term Management Change</a:t>
          </a:r>
          <a:endParaRPr kumimoji="0" lang="en-US" sz="1800" b="1" i="0" u="sng"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Short-term Recreational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70AD47">
                  <a:lumMod val="50000"/>
                </a:srgbClr>
              </a:solidFill>
              <a:effectLst/>
              <a:uLnTx/>
              <a:uFillTx/>
              <a:latin typeface="Calibri" panose="020F0502020204030204"/>
              <a:ea typeface="+mn-ea"/>
              <a:cs typeface="+mn-cs"/>
            </a:rPr>
            <a:t>Recreational Importance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1" u="none" strike="noStrike" kern="0" cap="none" spc="0" normalizeH="0" baseline="0" noProof="0">
              <a:ln>
                <a:noFill/>
              </a:ln>
              <a:solidFill>
                <a:sysClr val="windowText" lastClr="000000"/>
              </a:solidFill>
              <a:effectLst/>
              <a:uLnTx/>
              <a:uFillTx/>
              <a:latin typeface="Calibri" panose="020F0502020204030204"/>
              <a:ea typeface="+mn-ea"/>
              <a:cs typeface="+mn-cs"/>
            </a:rPr>
            <a:t>Short-term Management Change</a:t>
          </a:r>
          <a:endParaRPr kumimoji="0" lang="en-US" sz="1800" b="1" i="1"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Long-term Recreational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70AD47">
                  <a:lumMod val="50000"/>
                </a:srgbClr>
              </a:solidFill>
              <a:effectLst/>
              <a:uLnTx/>
              <a:uFillTx/>
              <a:latin typeface="Calibri" panose="020F0502020204030204"/>
              <a:ea typeface="+mn-ea"/>
              <a:cs typeface="+mn-cs"/>
            </a:rPr>
            <a:t>Commercial Importance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Long-term Management Change</a:t>
          </a:r>
          <a:endParaRPr kumimoji="0" lang="en-US" sz="1800" b="1" i="0" u="sng"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Note: the CESS may change the sign of the management change scores (e.g. +</a:t>
          </a:r>
          <a:r>
            <a:rPr lang="en-US" sz="1100" baseline="0">
              <a:effectLst/>
              <a:latin typeface="+mn-lt"/>
              <a:ea typeface="+mn-ea"/>
              <a:cs typeface="+mn-cs"/>
            </a:rPr>
            <a:t> to </a:t>
          </a:r>
          <a:r>
            <a:rPr lang="en-US" sz="1100">
              <a:effectLst/>
              <a:latin typeface="+mn-lt"/>
              <a:ea typeface="+mn-ea"/>
              <a:cs typeface="+mn-cs"/>
            </a:rPr>
            <a:t>-) if the expected effects of the management change are the opposite</a:t>
          </a:r>
          <a:r>
            <a:rPr lang="en-US" sz="1100" baseline="0">
              <a:effectLst/>
              <a:latin typeface="+mn-lt"/>
              <a:ea typeface="+mn-ea"/>
              <a:cs typeface="+mn-cs"/>
            </a:rPr>
            <a:t> (e.g. if the short-term effects of a TAC reduction are positive, or the long-term effects of a TAC reduction are negative) in a particular case, noting the justification for the change.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socioeconomic criteria use indicators as a way to consistently and efficiently score fisheries across the Commission's species. However, </a:t>
          </a:r>
          <a:r>
            <a:rPr lang="en-US" sz="1100" b="0" i="0" baseline="0">
              <a:effectLst/>
              <a:latin typeface="+mn-lt"/>
              <a:ea typeface="+mn-ea"/>
              <a:cs typeface="+mn-cs"/>
            </a:rPr>
            <a:t>the CESS may manually change the score(s) for a species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if there is additional outside information or if the CESS determines that the score does not match the reality of the fishery. Scores changes should be documented in the species matrix and risk and uncertainty report.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H9" sqref="H9"/>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election activeCell="A20" sqref="A20"/>
    </sheetView>
  </sheetViews>
  <sheetFormatPr defaultRowHeight="14.5" x14ac:dyDescent="0.35"/>
  <cols>
    <col min="1" max="1" width="50.7265625" customWidth="1"/>
    <col min="2" max="2" width="8.26953125" customWidth="1"/>
    <col min="3" max="3" width="7.26953125" customWidth="1"/>
    <col min="4" max="4" width="8" customWidth="1"/>
    <col min="5" max="5" width="7.7265625" customWidth="1"/>
    <col min="7" max="7" width="8.7265625" customWidth="1"/>
    <col min="9" max="9" width="8.7265625" customWidth="1"/>
    <col min="11" max="11" width="8.7265625" customWidth="1"/>
    <col min="13" max="13" width="8.7265625" customWidth="1"/>
  </cols>
  <sheetData>
    <row r="1" spans="1:5" x14ac:dyDescent="0.35">
      <c r="A1" s="147" t="s">
        <v>39</v>
      </c>
      <c r="B1" s="148"/>
      <c r="C1" s="148"/>
      <c r="D1" s="148"/>
      <c r="E1" s="149"/>
    </row>
    <row r="2" spans="1:5" ht="15" thickBot="1" x14ac:dyDescent="0.4">
      <c r="A2" s="150" t="s">
        <v>40</v>
      </c>
      <c r="B2" s="151"/>
      <c r="C2" s="151"/>
      <c r="D2" s="151"/>
      <c r="E2" s="152"/>
    </row>
    <row r="3" spans="1:5" ht="15" thickBot="1" x14ac:dyDescent="0.4">
      <c r="A3" s="159" t="s">
        <v>23</v>
      </c>
      <c r="B3" s="161" t="s">
        <v>33</v>
      </c>
      <c r="C3" s="162"/>
      <c r="D3" s="163" t="s">
        <v>34</v>
      </c>
      <c r="E3" s="164"/>
    </row>
    <row r="4" spans="1:5" ht="15" thickBot="1" x14ac:dyDescent="0.4">
      <c r="A4" s="160"/>
      <c r="B4" s="19" t="s">
        <v>1</v>
      </c>
      <c r="C4" s="20" t="s">
        <v>27</v>
      </c>
      <c r="D4" s="19" t="s">
        <v>1</v>
      </c>
      <c r="E4" s="20" t="s">
        <v>27</v>
      </c>
    </row>
    <row r="5" spans="1:5" x14ac:dyDescent="0.35">
      <c r="A5" s="16" t="s">
        <v>17</v>
      </c>
      <c r="B5" s="7">
        <v>0.1</v>
      </c>
      <c r="C5" s="22">
        <v>0</v>
      </c>
      <c r="D5" s="7">
        <v>0.1</v>
      </c>
      <c r="E5" s="36">
        <v>0</v>
      </c>
    </row>
    <row r="6" spans="1:5" x14ac:dyDescent="0.35">
      <c r="A6" s="16" t="s">
        <v>18</v>
      </c>
      <c r="B6" s="8">
        <v>0.1</v>
      </c>
      <c r="C6" s="23">
        <v>0</v>
      </c>
      <c r="D6" s="8">
        <v>0.1</v>
      </c>
      <c r="E6" s="37">
        <v>0</v>
      </c>
    </row>
    <row r="7" spans="1:5" x14ac:dyDescent="0.35">
      <c r="A7" s="16" t="s">
        <v>19</v>
      </c>
      <c r="B7" s="8">
        <v>0.1</v>
      </c>
      <c r="C7" s="23">
        <v>0</v>
      </c>
      <c r="D7" s="8">
        <v>0.1</v>
      </c>
      <c r="E7" s="37">
        <v>0</v>
      </c>
    </row>
    <row r="8" spans="1:5" ht="15" thickBot="1" x14ac:dyDescent="0.4">
      <c r="A8" s="17" t="s">
        <v>20</v>
      </c>
      <c r="B8" s="9">
        <v>0.1</v>
      </c>
      <c r="C8" s="24">
        <v>0</v>
      </c>
      <c r="D8" s="9">
        <v>0.1</v>
      </c>
      <c r="E8" s="38">
        <v>0</v>
      </c>
    </row>
    <row r="9" spans="1:5" x14ac:dyDescent="0.35">
      <c r="A9" s="15" t="s">
        <v>13</v>
      </c>
      <c r="B9" s="7">
        <v>0.1</v>
      </c>
      <c r="C9" s="10">
        <v>0</v>
      </c>
      <c r="D9" s="7">
        <v>0.01</v>
      </c>
      <c r="E9" s="39">
        <v>3</v>
      </c>
    </row>
    <row r="10" spans="1:5" x14ac:dyDescent="0.35">
      <c r="A10" s="16" t="s">
        <v>14</v>
      </c>
      <c r="B10" s="8">
        <v>0.1</v>
      </c>
      <c r="C10" s="11">
        <v>0</v>
      </c>
      <c r="D10" s="8">
        <v>0.1</v>
      </c>
      <c r="E10" s="40">
        <v>2</v>
      </c>
    </row>
    <row r="11" spans="1:5" ht="15" thickBot="1" x14ac:dyDescent="0.4">
      <c r="A11" s="16" t="s">
        <v>15</v>
      </c>
      <c r="B11" s="8">
        <v>0.1</v>
      </c>
      <c r="C11" s="11">
        <v>0</v>
      </c>
      <c r="D11" s="8">
        <v>0.1</v>
      </c>
      <c r="E11" s="40">
        <v>1</v>
      </c>
    </row>
    <row r="12" spans="1:5" ht="15" thickBot="1" x14ac:dyDescent="0.4">
      <c r="A12" s="18" t="s">
        <v>16</v>
      </c>
      <c r="B12" s="12">
        <v>0.1</v>
      </c>
      <c r="C12" s="13">
        <v>0</v>
      </c>
      <c r="D12" s="12">
        <v>0.1</v>
      </c>
      <c r="E12" s="41">
        <v>3</v>
      </c>
    </row>
    <row r="13" spans="1:5" ht="29" x14ac:dyDescent="0.35">
      <c r="A13" s="29" t="s">
        <v>187</v>
      </c>
      <c r="B13" s="8">
        <v>0.1</v>
      </c>
      <c r="C13" s="10">
        <v>0</v>
      </c>
      <c r="D13" s="8">
        <v>0.1</v>
      </c>
      <c r="E13" s="39">
        <v>-5</v>
      </c>
    </row>
    <row r="14" spans="1:5" ht="29" x14ac:dyDescent="0.35">
      <c r="A14" s="29" t="s">
        <v>188</v>
      </c>
      <c r="B14" s="8">
        <v>0.1</v>
      </c>
      <c r="C14" s="11">
        <v>0</v>
      </c>
      <c r="D14" s="8">
        <v>0.1</v>
      </c>
      <c r="E14" s="40">
        <v>0</v>
      </c>
    </row>
    <row r="15" spans="1:5" ht="29" x14ac:dyDescent="0.35">
      <c r="A15" s="29" t="s">
        <v>189</v>
      </c>
      <c r="B15" s="8">
        <v>0.1</v>
      </c>
      <c r="C15" s="11">
        <v>0</v>
      </c>
      <c r="D15" s="8">
        <v>0.1</v>
      </c>
      <c r="E15" s="40">
        <v>-5</v>
      </c>
    </row>
    <row r="16" spans="1:5" ht="29.5" thickBot="1" x14ac:dyDescent="0.4">
      <c r="A16" s="30" t="s">
        <v>190</v>
      </c>
      <c r="B16" s="9">
        <v>0.1</v>
      </c>
      <c r="C16" s="14">
        <v>0</v>
      </c>
      <c r="D16" s="9">
        <v>0.1</v>
      </c>
      <c r="E16" s="42">
        <v>0</v>
      </c>
    </row>
    <row r="17" spans="1:5" x14ac:dyDescent="0.35">
      <c r="A17" s="25" t="s">
        <v>24</v>
      </c>
      <c r="B17" s="153">
        <f>'Background Calc'!$B$3+SUMPRODUCT('Background Calc'!B6:B17,'Background Calc'!C6:C17)</f>
        <v>0</v>
      </c>
      <c r="C17" s="154"/>
      <c r="D17" s="153">
        <f>'Background Calc'!$B$3+SUMPRODUCT('Background Calc'!D6:D17,'Background Calc'!E6:E17)</f>
        <v>-7.400000000000001E-2</v>
      </c>
      <c r="E17" s="154"/>
    </row>
    <row r="18" spans="1:5" ht="15" thickBot="1" x14ac:dyDescent="0.4">
      <c r="A18" s="26" t="s">
        <v>26</v>
      </c>
      <c r="B18" s="155">
        <f>1/(1+EXP(-B17))</f>
        <v>0.5</v>
      </c>
      <c r="C18" s="156"/>
      <c r="D18" s="157">
        <f>1/(1+EXP(-D17))</f>
        <v>0.48150843754629646</v>
      </c>
      <c r="E18" s="158"/>
    </row>
    <row r="21" spans="1:5" ht="46.9" customHeight="1" x14ac:dyDescent="0.35">
      <c r="A21" s="146" t="s">
        <v>160</v>
      </c>
      <c r="B21" s="146"/>
      <c r="C21" s="146"/>
      <c r="D21" s="146"/>
      <c r="E21" s="146"/>
    </row>
  </sheetData>
  <mergeCells count="10">
    <mergeCell ref="A21:E21"/>
    <mergeCell ref="A1:E1"/>
    <mergeCell ref="A2:E2"/>
    <mergeCell ref="B17:C17"/>
    <mergeCell ref="B18:C18"/>
    <mergeCell ref="D17:E17"/>
    <mergeCell ref="D18:E18"/>
    <mergeCell ref="A3:A4"/>
    <mergeCell ref="B3:C3"/>
    <mergeCell ref="D3:E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workbookViewId="0">
      <selection activeCell="A20" sqref="A20:D20"/>
    </sheetView>
  </sheetViews>
  <sheetFormatPr defaultRowHeight="14.5" x14ac:dyDescent="0.35"/>
  <cols>
    <col min="1" max="1" width="13.7265625" customWidth="1"/>
    <col min="2" max="2" width="29" customWidth="1"/>
    <col min="3" max="3" width="51.453125" customWidth="1"/>
    <col min="4" max="4" width="13.54296875" customWidth="1"/>
    <col min="5" max="5" width="13" customWidth="1"/>
    <col min="6" max="6" width="8.26953125" customWidth="1"/>
    <col min="7" max="7" width="13.7265625" customWidth="1"/>
    <col min="8" max="8" width="8.7265625" customWidth="1"/>
    <col min="9" max="9" width="15.54296875" customWidth="1"/>
  </cols>
  <sheetData>
    <row r="1" spans="1:9" ht="15" thickBot="1" x14ac:dyDescent="0.4">
      <c r="A1" s="161" t="s">
        <v>155</v>
      </c>
      <c r="B1" s="165"/>
      <c r="C1" s="165"/>
      <c r="D1" s="165"/>
      <c r="E1" s="165"/>
      <c r="F1" s="165"/>
      <c r="G1" s="165"/>
      <c r="H1" s="165"/>
      <c r="I1" s="162"/>
    </row>
    <row r="2" spans="1:9" ht="15" thickBot="1" x14ac:dyDescent="0.4">
      <c r="D2" s="66"/>
    </row>
    <row r="3" spans="1:9" ht="15" thickBot="1" x14ac:dyDescent="0.4">
      <c r="A3" s="166" t="s">
        <v>156</v>
      </c>
      <c r="B3" s="167"/>
      <c r="C3" s="167"/>
      <c r="D3" s="168"/>
      <c r="E3" s="66"/>
      <c r="F3" s="66"/>
      <c r="G3" s="66"/>
      <c r="H3" s="66"/>
      <c r="I3" s="66"/>
    </row>
    <row r="4" spans="1:9" x14ac:dyDescent="0.35">
      <c r="A4" s="70" t="s">
        <v>161</v>
      </c>
      <c r="B4" s="91" t="s">
        <v>0</v>
      </c>
      <c r="C4" s="69" t="s">
        <v>32</v>
      </c>
      <c r="D4" s="86" t="s">
        <v>27</v>
      </c>
      <c r="E4" s="66"/>
      <c r="F4" s="66"/>
      <c r="G4" s="66"/>
      <c r="H4" s="66"/>
      <c r="I4" s="66"/>
    </row>
    <row r="5" spans="1:9" ht="43.5" x14ac:dyDescent="0.35">
      <c r="A5" s="72" t="s">
        <v>115</v>
      </c>
      <c r="B5" s="92" t="s">
        <v>140</v>
      </c>
      <c r="C5" s="68" t="s">
        <v>119</v>
      </c>
      <c r="D5" s="79" t="s">
        <v>131</v>
      </c>
      <c r="I5" s="21"/>
    </row>
    <row r="6" spans="1:9" ht="43.5" x14ac:dyDescent="0.35">
      <c r="A6" s="72" t="s">
        <v>116</v>
      </c>
      <c r="B6" s="93" t="s">
        <v>141</v>
      </c>
      <c r="C6" s="68" t="s">
        <v>120</v>
      </c>
      <c r="D6" s="79" t="s">
        <v>131</v>
      </c>
    </row>
    <row r="7" spans="1:9" ht="43.5" x14ac:dyDescent="0.35">
      <c r="A7" s="72" t="s">
        <v>117</v>
      </c>
      <c r="B7" s="93" t="s">
        <v>142</v>
      </c>
      <c r="C7" s="68" t="s">
        <v>122</v>
      </c>
      <c r="D7" s="79" t="s">
        <v>131</v>
      </c>
    </row>
    <row r="8" spans="1:9" ht="44" thickBot="1" x14ac:dyDescent="0.4">
      <c r="A8" s="73" t="s">
        <v>118</v>
      </c>
      <c r="B8" s="94" t="s">
        <v>143</v>
      </c>
      <c r="C8" s="74" t="s">
        <v>121</v>
      </c>
      <c r="D8" s="80" t="s">
        <v>131</v>
      </c>
    </row>
    <row r="9" spans="1:9" ht="15" thickBot="1" x14ac:dyDescent="0.4">
      <c r="A9" s="67"/>
      <c r="B9" s="67"/>
      <c r="C9" s="65"/>
      <c r="D9" s="65"/>
    </row>
    <row r="10" spans="1:9" ht="15" thickBot="1" x14ac:dyDescent="0.4">
      <c r="A10" s="169" t="s">
        <v>157</v>
      </c>
      <c r="B10" s="170"/>
      <c r="C10" s="170"/>
      <c r="D10" s="170"/>
      <c r="E10" s="170"/>
      <c r="F10" s="170"/>
      <c r="G10" s="170"/>
      <c r="H10" s="170"/>
      <c r="I10" s="171"/>
    </row>
    <row r="11" spans="1:9" x14ac:dyDescent="0.35">
      <c r="A11" s="70" t="s">
        <v>161</v>
      </c>
      <c r="B11" s="91" t="s">
        <v>0</v>
      </c>
      <c r="C11" s="69" t="s">
        <v>32</v>
      </c>
      <c r="D11" s="85" t="s">
        <v>44</v>
      </c>
      <c r="E11" s="85" t="s">
        <v>45</v>
      </c>
      <c r="F11" s="85" t="s">
        <v>46</v>
      </c>
      <c r="G11" s="85" t="s">
        <v>47</v>
      </c>
      <c r="H11" s="85" t="s">
        <v>48</v>
      </c>
      <c r="I11" s="86" t="s">
        <v>49</v>
      </c>
    </row>
    <row r="12" spans="1:9" ht="58" x14ac:dyDescent="0.35">
      <c r="A12" s="95" t="s">
        <v>29</v>
      </c>
      <c r="B12" s="93" t="s">
        <v>145</v>
      </c>
      <c r="C12" s="78" t="s">
        <v>144</v>
      </c>
      <c r="D12" s="81" t="s">
        <v>132</v>
      </c>
      <c r="E12" s="81"/>
      <c r="F12" s="81"/>
      <c r="G12" s="81" t="s">
        <v>133</v>
      </c>
      <c r="H12" s="81"/>
      <c r="I12" s="82" t="s">
        <v>134</v>
      </c>
    </row>
    <row r="13" spans="1:9" ht="116" x14ac:dyDescent="0.35">
      <c r="A13" s="95" t="s">
        <v>28</v>
      </c>
      <c r="B13" s="93" t="s">
        <v>147</v>
      </c>
      <c r="C13" s="87" t="s">
        <v>146</v>
      </c>
      <c r="D13" s="81" t="s">
        <v>135</v>
      </c>
      <c r="E13" s="81"/>
      <c r="F13" s="81"/>
      <c r="G13" s="81" t="s">
        <v>128</v>
      </c>
      <c r="H13" s="81"/>
      <c r="I13" s="82" t="s">
        <v>129</v>
      </c>
    </row>
    <row r="14" spans="1:9" ht="102" thickBot="1" x14ac:dyDescent="0.4">
      <c r="A14" s="96" t="s">
        <v>30</v>
      </c>
      <c r="B14" s="94" t="s">
        <v>149</v>
      </c>
      <c r="C14" s="88" t="s">
        <v>148</v>
      </c>
      <c r="D14" s="83" t="s">
        <v>135</v>
      </c>
      <c r="E14" s="83"/>
      <c r="F14" s="83"/>
      <c r="G14" s="83" t="s">
        <v>128</v>
      </c>
      <c r="H14" s="83"/>
      <c r="I14" s="84" t="s">
        <v>129</v>
      </c>
    </row>
    <row r="15" spans="1:9" ht="15" thickBot="1" x14ac:dyDescent="0.4">
      <c r="A15" s="67"/>
      <c r="B15" s="67"/>
      <c r="C15" s="65"/>
    </row>
    <row r="16" spans="1:9" ht="15" thickBot="1" x14ac:dyDescent="0.4">
      <c r="A16" s="166" t="s">
        <v>158</v>
      </c>
      <c r="B16" s="167"/>
      <c r="C16" s="167"/>
      <c r="D16" s="167"/>
      <c r="E16" s="167"/>
      <c r="F16" s="167"/>
      <c r="G16" s="167"/>
      <c r="H16" s="167"/>
      <c r="I16" s="168"/>
    </row>
    <row r="17" spans="1:9" x14ac:dyDescent="0.35">
      <c r="A17" s="70" t="s">
        <v>161</v>
      </c>
      <c r="B17" s="91" t="s">
        <v>0</v>
      </c>
      <c r="C17" s="69" t="s">
        <v>32</v>
      </c>
      <c r="D17" s="89" t="s">
        <v>44</v>
      </c>
      <c r="E17" s="89" t="s">
        <v>45</v>
      </c>
      <c r="F17" s="89" t="s">
        <v>46</v>
      </c>
      <c r="G17" s="89" t="s">
        <v>47</v>
      </c>
      <c r="H17" s="89" t="s">
        <v>48</v>
      </c>
      <c r="I17" s="90" t="s">
        <v>49</v>
      </c>
    </row>
    <row r="18" spans="1:9" ht="73" thickBot="1" x14ac:dyDescent="0.4">
      <c r="A18" s="96" t="s">
        <v>31</v>
      </c>
      <c r="B18" s="94" t="s">
        <v>151</v>
      </c>
      <c r="C18" s="75" t="s">
        <v>150</v>
      </c>
      <c r="D18" s="83" t="s">
        <v>139</v>
      </c>
      <c r="E18" s="83" t="s">
        <v>136</v>
      </c>
      <c r="F18" s="83"/>
      <c r="G18" s="83" t="s">
        <v>137</v>
      </c>
      <c r="H18" s="83"/>
      <c r="I18" s="84" t="s">
        <v>138</v>
      </c>
    </row>
    <row r="19" spans="1:9" ht="15" thickBot="1" x14ac:dyDescent="0.4">
      <c r="A19" s="67"/>
      <c r="B19" s="67"/>
      <c r="C19" s="21"/>
    </row>
    <row r="20" spans="1:9" ht="15" thickBot="1" x14ac:dyDescent="0.4">
      <c r="A20" s="172" t="s">
        <v>159</v>
      </c>
      <c r="B20" s="173"/>
      <c r="C20" s="173"/>
      <c r="D20" s="174"/>
    </row>
    <row r="21" spans="1:9" x14ac:dyDescent="0.35">
      <c r="A21" s="70" t="s">
        <v>161</v>
      </c>
      <c r="B21" s="91" t="s">
        <v>0</v>
      </c>
      <c r="C21" s="69" t="s">
        <v>32</v>
      </c>
      <c r="D21" s="71" t="s">
        <v>27</v>
      </c>
    </row>
    <row r="22" spans="1:9" ht="58" x14ac:dyDescent="0.35">
      <c r="A22" s="95" t="s">
        <v>124</v>
      </c>
      <c r="B22" s="93" t="s">
        <v>152</v>
      </c>
      <c r="C22" s="68" t="s">
        <v>123</v>
      </c>
      <c r="D22" s="76" t="s">
        <v>130</v>
      </c>
    </row>
    <row r="23" spans="1:9" ht="58" x14ac:dyDescent="0.35">
      <c r="A23" s="95" t="s">
        <v>125</v>
      </c>
      <c r="B23" s="93" t="s">
        <v>153</v>
      </c>
      <c r="C23" s="68" t="s">
        <v>123</v>
      </c>
      <c r="D23" s="76" t="s">
        <v>130</v>
      </c>
    </row>
    <row r="24" spans="1:9" ht="58" x14ac:dyDescent="0.35">
      <c r="A24" s="95" t="s">
        <v>126</v>
      </c>
      <c r="B24" s="93" t="s">
        <v>154</v>
      </c>
      <c r="C24" s="68" t="s">
        <v>123</v>
      </c>
      <c r="D24" s="76" t="s">
        <v>130</v>
      </c>
    </row>
    <row r="25" spans="1:9" ht="58.5" thickBot="1" x14ac:dyDescent="0.4">
      <c r="A25" s="96" t="s">
        <v>127</v>
      </c>
      <c r="B25" s="94" t="s">
        <v>154</v>
      </c>
      <c r="C25" s="74" t="s">
        <v>123</v>
      </c>
      <c r="D25" s="77" t="s">
        <v>130</v>
      </c>
    </row>
  </sheetData>
  <mergeCells count="5">
    <mergeCell ref="A1:I1"/>
    <mergeCell ref="A3:D3"/>
    <mergeCell ref="A10:I10"/>
    <mergeCell ref="A16:I16"/>
    <mergeCell ref="A20:D20"/>
  </mergeCells>
  <phoneticPr fontId="4"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9:N66"/>
  <sheetViews>
    <sheetView topLeftCell="A29" workbookViewId="0">
      <selection activeCell="I40" sqref="I40"/>
    </sheetView>
  </sheetViews>
  <sheetFormatPr defaultRowHeight="14.5" x14ac:dyDescent="0.35"/>
  <cols>
    <col min="1" max="1" width="21.7265625" customWidth="1"/>
    <col min="2" max="2" width="39.7265625" customWidth="1"/>
    <col min="3" max="3" width="20.54296875" customWidth="1"/>
    <col min="4" max="4" width="13.7265625" bestFit="1" customWidth="1"/>
    <col min="5" max="5" width="10.7265625" customWidth="1"/>
    <col min="6" max="6" width="14.453125" bestFit="1" customWidth="1"/>
    <col min="7" max="7" width="10" customWidth="1"/>
    <col min="8" max="8" width="14.54296875" customWidth="1"/>
    <col min="9" max="9" width="17" customWidth="1"/>
  </cols>
  <sheetData>
    <row r="29" spans="1:9" ht="15" thickBot="1" x14ac:dyDescent="0.4"/>
    <row r="30" spans="1:9" ht="15" thickBot="1" x14ac:dyDescent="0.4">
      <c r="A30" s="161" t="s">
        <v>174</v>
      </c>
      <c r="B30" s="165"/>
      <c r="C30" s="165"/>
      <c r="D30" s="165"/>
      <c r="E30" s="165"/>
      <c r="F30" s="165"/>
      <c r="G30" s="165"/>
      <c r="H30" s="165"/>
      <c r="I30" s="162"/>
    </row>
    <row r="31" spans="1:9" ht="15" thickBot="1" x14ac:dyDescent="0.4">
      <c r="A31" s="175" t="s">
        <v>41</v>
      </c>
      <c r="B31" s="176"/>
      <c r="C31" s="176"/>
      <c r="D31" s="176"/>
      <c r="E31" s="176"/>
      <c r="F31" s="176"/>
      <c r="G31" s="176"/>
      <c r="H31" s="176"/>
      <c r="I31" s="177"/>
    </row>
    <row r="32" spans="1:9" ht="15" thickBot="1" x14ac:dyDescent="0.4">
      <c r="A32" s="43" t="s">
        <v>42</v>
      </c>
      <c r="B32" s="44" t="s">
        <v>43</v>
      </c>
      <c r="C32" s="44" t="s">
        <v>44</v>
      </c>
      <c r="D32" s="44" t="s">
        <v>45</v>
      </c>
      <c r="E32" s="44" t="s">
        <v>46</v>
      </c>
      <c r="F32" s="44" t="s">
        <v>47</v>
      </c>
      <c r="G32" s="44" t="s">
        <v>48</v>
      </c>
      <c r="H32" s="44" t="s">
        <v>49</v>
      </c>
      <c r="I32" s="45" t="s">
        <v>50</v>
      </c>
    </row>
    <row r="33" spans="1:10" ht="29" x14ac:dyDescent="0.35">
      <c r="A33" s="111" t="s">
        <v>51</v>
      </c>
      <c r="B33" s="104" t="s">
        <v>52</v>
      </c>
      <c r="C33" s="21" t="s">
        <v>53</v>
      </c>
      <c r="D33" t="s">
        <v>54</v>
      </c>
      <c r="E33" s="21" t="s">
        <v>55</v>
      </c>
      <c r="F33" s="21" t="s">
        <v>56</v>
      </c>
      <c r="G33" s="21" t="s">
        <v>57</v>
      </c>
      <c r="H33" t="s">
        <v>58</v>
      </c>
      <c r="I33" s="46">
        <v>0</v>
      </c>
    </row>
    <row r="34" spans="1:10" ht="58" x14ac:dyDescent="0.35">
      <c r="A34" s="111" t="s">
        <v>59</v>
      </c>
      <c r="B34" s="104" t="s">
        <v>60</v>
      </c>
      <c r="C34" s="21" t="s">
        <v>53</v>
      </c>
      <c r="D34" t="s">
        <v>61</v>
      </c>
      <c r="E34" t="s">
        <v>62</v>
      </c>
      <c r="F34" t="s">
        <v>63</v>
      </c>
      <c r="G34" t="s">
        <v>64</v>
      </c>
      <c r="H34" t="s">
        <v>65</v>
      </c>
      <c r="I34" s="46">
        <v>0</v>
      </c>
    </row>
    <row r="35" spans="1:10" ht="15" thickBot="1" x14ac:dyDescent="0.4">
      <c r="A35" s="47" t="s">
        <v>66</v>
      </c>
      <c r="B35" s="48"/>
      <c r="C35" s="48"/>
      <c r="D35" s="48"/>
      <c r="E35" s="48"/>
      <c r="F35" s="48"/>
      <c r="G35" s="49"/>
      <c r="H35" s="48"/>
      <c r="I35" s="50">
        <f>SUM(I33:I34)/2</f>
        <v>0</v>
      </c>
    </row>
    <row r="36" spans="1:10" ht="15" thickBot="1" x14ac:dyDescent="0.4">
      <c r="A36" s="175" t="s">
        <v>67</v>
      </c>
      <c r="B36" s="176"/>
      <c r="C36" s="176"/>
      <c r="D36" s="176"/>
      <c r="E36" s="176"/>
      <c r="F36" s="176"/>
      <c r="G36" s="176"/>
      <c r="H36" s="176"/>
      <c r="I36" s="177"/>
    </row>
    <row r="37" spans="1:10" ht="15" thickBot="1" x14ac:dyDescent="0.4">
      <c r="A37" s="43" t="s">
        <v>42</v>
      </c>
      <c r="B37" s="44" t="s">
        <v>43</v>
      </c>
      <c r="C37" s="44" t="s">
        <v>44</v>
      </c>
      <c r="D37" s="44" t="s">
        <v>45</v>
      </c>
      <c r="E37" s="44" t="s">
        <v>46</v>
      </c>
      <c r="F37" s="44" t="s">
        <v>47</v>
      </c>
      <c r="G37" s="44" t="s">
        <v>48</v>
      </c>
      <c r="H37" s="44" t="s">
        <v>49</v>
      </c>
      <c r="I37" s="45" t="s">
        <v>50</v>
      </c>
    </row>
    <row r="38" spans="1:10" ht="43.5" x14ac:dyDescent="0.35">
      <c r="A38" s="111" t="s">
        <v>68</v>
      </c>
      <c r="B38" s="21" t="s">
        <v>69</v>
      </c>
      <c r="C38" s="21" t="s">
        <v>70</v>
      </c>
      <c r="D38" s="21" t="s">
        <v>71</v>
      </c>
      <c r="E38" s="21" t="s">
        <v>72</v>
      </c>
      <c r="F38" s="21" t="s">
        <v>73</v>
      </c>
      <c r="G38" s="21" t="s">
        <v>74</v>
      </c>
      <c r="H38" s="21" t="s">
        <v>75</v>
      </c>
      <c r="I38" s="46">
        <v>0</v>
      </c>
    </row>
    <row r="39" spans="1:10" ht="58" x14ac:dyDescent="0.35">
      <c r="A39" s="111" t="s">
        <v>59</v>
      </c>
      <c r="B39" s="21" t="s">
        <v>76</v>
      </c>
      <c r="C39" s="21" t="s">
        <v>77</v>
      </c>
      <c r="D39" s="21" t="s">
        <v>78</v>
      </c>
      <c r="E39" t="s">
        <v>79</v>
      </c>
      <c r="F39" t="s">
        <v>80</v>
      </c>
      <c r="G39" t="s">
        <v>81</v>
      </c>
      <c r="H39" s="21" t="s">
        <v>82</v>
      </c>
      <c r="I39" s="46">
        <v>0</v>
      </c>
    </row>
    <row r="40" spans="1:10" ht="15" thickBot="1" x14ac:dyDescent="0.4">
      <c r="A40" s="51" t="s">
        <v>83</v>
      </c>
      <c r="B40" s="52"/>
      <c r="C40" s="52"/>
      <c r="D40" s="52"/>
      <c r="E40" s="52"/>
      <c r="F40" s="52"/>
      <c r="G40" s="52"/>
      <c r="H40" s="52"/>
      <c r="I40" s="53">
        <f>SUM(I38:I39)/2</f>
        <v>0</v>
      </c>
    </row>
    <row r="41" spans="1:10" ht="15.5" thickTop="1" thickBot="1" x14ac:dyDescent="0.4">
      <c r="A41" s="48"/>
      <c r="B41" s="48"/>
      <c r="C41" s="48"/>
      <c r="D41" s="48"/>
      <c r="E41" s="48"/>
      <c r="F41" s="48"/>
      <c r="G41" s="48"/>
      <c r="H41" s="48"/>
      <c r="I41" s="48"/>
    </row>
    <row r="42" spans="1:10" ht="15" thickBot="1" x14ac:dyDescent="0.4">
      <c r="A42" s="161" t="s">
        <v>175</v>
      </c>
      <c r="B42" s="165"/>
      <c r="C42" s="165"/>
      <c r="D42" s="165"/>
      <c r="E42" s="165"/>
      <c r="F42" s="165"/>
      <c r="G42" s="165"/>
      <c r="H42" s="165"/>
      <c r="I42" s="165"/>
      <c r="J42" s="162"/>
    </row>
    <row r="43" spans="1:10" ht="15" thickBot="1" x14ac:dyDescent="0.4">
      <c r="A43" s="54" t="s">
        <v>84</v>
      </c>
      <c r="B43" s="55"/>
      <c r="C43" s="55"/>
      <c r="D43" s="55"/>
      <c r="E43" s="55"/>
      <c r="F43" s="55"/>
      <c r="G43" s="55"/>
      <c r="H43" s="55"/>
      <c r="I43" s="55"/>
      <c r="J43" s="56"/>
    </row>
    <row r="44" spans="1:10" ht="15" thickBot="1" x14ac:dyDescent="0.4">
      <c r="A44" s="43" t="s">
        <v>42</v>
      </c>
      <c r="B44" s="44" t="s">
        <v>43</v>
      </c>
      <c r="C44" s="44" t="s">
        <v>44</v>
      </c>
      <c r="D44" s="44" t="s">
        <v>178</v>
      </c>
      <c r="E44" s="44" t="s">
        <v>179</v>
      </c>
      <c r="F44" s="44" t="s">
        <v>180</v>
      </c>
      <c r="G44" s="44" t="s">
        <v>181</v>
      </c>
      <c r="H44" s="44" t="s">
        <v>85</v>
      </c>
      <c r="I44" s="44" t="s">
        <v>177</v>
      </c>
      <c r="J44" s="45" t="s">
        <v>50</v>
      </c>
    </row>
    <row r="45" spans="1:10" ht="72.5" x14ac:dyDescent="0.35">
      <c r="A45" s="110" t="s">
        <v>86</v>
      </c>
      <c r="B45" s="104" t="s">
        <v>199</v>
      </c>
      <c r="C45" s="21" t="s">
        <v>197</v>
      </c>
      <c r="D45" s="21" t="s">
        <v>182</v>
      </c>
      <c r="E45" t="s">
        <v>87</v>
      </c>
      <c r="F45" t="s">
        <v>88</v>
      </c>
      <c r="G45" t="s">
        <v>89</v>
      </c>
      <c r="H45" s="21" t="s">
        <v>183</v>
      </c>
      <c r="I45" s="21" t="s">
        <v>195</v>
      </c>
      <c r="J45" s="46"/>
    </row>
    <row r="46" spans="1:10" ht="15" thickBot="1" x14ac:dyDescent="0.4">
      <c r="A46" s="54" t="s">
        <v>90</v>
      </c>
      <c r="B46" s="55"/>
      <c r="C46" s="55"/>
      <c r="D46" s="55"/>
      <c r="E46" s="55"/>
      <c r="F46" s="55"/>
      <c r="G46" s="55"/>
      <c r="H46" s="55"/>
      <c r="I46" s="55"/>
      <c r="J46" s="56"/>
    </row>
    <row r="47" spans="1:10" ht="15" thickBot="1" x14ac:dyDescent="0.4">
      <c r="A47" s="43" t="s">
        <v>42</v>
      </c>
      <c r="B47" s="44" t="s">
        <v>43</v>
      </c>
      <c r="C47" s="44" t="s">
        <v>44</v>
      </c>
      <c r="D47" s="44" t="s">
        <v>178</v>
      </c>
      <c r="E47" s="44" t="s">
        <v>179</v>
      </c>
      <c r="F47" s="44" t="s">
        <v>180</v>
      </c>
      <c r="G47" s="44" t="s">
        <v>181</v>
      </c>
      <c r="H47" s="44" t="s">
        <v>85</v>
      </c>
      <c r="I47" s="44" t="s">
        <v>177</v>
      </c>
      <c r="J47" s="45" t="s">
        <v>50</v>
      </c>
    </row>
    <row r="48" spans="1:10" ht="73" thickBot="1" x14ac:dyDescent="0.4">
      <c r="A48" s="110" t="s">
        <v>91</v>
      </c>
      <c r="B48" s="116" t="s">
        <v>196</v>
      </c>
      <c r="C48" s="21" t="s">
        <v>198</v>
      </c>
      <c r="D48" s="21" t="s">
        <v>184</v>
      </c>
      <c r="F48" s="21" t="s">
        <v>185</v>
      </c>
      <c r="H48" s="21" t="s">
        <v>186</v>
      </c>
      <c r="I48" s="21" t="s">
        <v>195</v>
      </c>
      <c r="J48" s="46"/>
    </row>
    <row r="49" spans="1:14" ht="15" thickBot="1" x14ac:dyDescent="0.4">
      <c r="A49" s="58" t="s">
        <v>92</v>
      </c>
      <c r="B49" s="59"/>
      <c r="C49" s="59"/>
      <c r="D49" s="59"/>
      <c r="E49" s="59"/>
      <c r="F49" s="59"/>
      <c r="G49" s="59"/>
      <c r="H49" s="59"/>
      <c r="I49" s="59"/>
      <c r="J49" s="60"/>
    </row>
    <row r="50" spans="1:14" ht="15" thickBot="1" x14ac:dyDescent="0.4">
      <c r="A50" s="43" t="s">
        <v>42</v>
      </c>
      <c r="B50" s="44" t="s">
        <v>43</v>
      </c>
      <c r="C50" s="44" t="s">
        <v>44</v>
      </c>
      <c r="D50" s="44" t="s">
        <v>178</v>
      </c>
      <c r="E50" s="44" t="s">
        <v>179</v>
      </c>
      <c r="F50" s="44" t="s">
        <v>180</v>
      </c>
      <c r="G50" s="44" t="s">
        <v>181</v>
      </c>
      <c r="H50" s="44" t="s">
        <v>85</v>
      </c>
      <c r="I50" s="44" t="s">
        <v>177</v>
      </c>
      <c r="J50" s="45" t="s">
        <v>50</v>
      </c>
    </row>
    <row r="51" spans="1:14" ht="73" thickBot="1" x14ac:dyDescent="0.4">
      <c r="A51" s="110" t="s">
        <v>93</v>
      </c>
      <c r="B51" s="104" t="s">
        <v>199</v>
      </c>
      <c r="C51" s="21" t="s">
        <v>197</v>
      </c>
      <c r="D51" s="21" t="s">
        <v>182</v>
      </c>
      <c r="E51" t="s">
        <v>87</v>
      </c>
      <c r="F51" t="s">
        <v>88</v>
      </c>
      <c r="G51" t="s">
        <v>89</v>
      </c>
      <c r="H51" s="21" t="s">
        <v>183</v>
      </c>
      <c r="I51" s="21" t="s">
        <v>195</v>
      </c>
      <c r="J51" s="46"/>
    </row>
    <row r="52" spans="1:14" ht="15" thickBot="1" x14ac:dyDescent="0.4">
      <c r="A52" s="58" t="s">
        <v>94</v>
      </c>
      <c r="B52" s="59"/>
      <c r="C52" s="59"/>
      <c r="D52" s="59"/>
      <c r="E52" s="59"/>
      <c r="F52" s="59"/>
      <c r="G52" s="59"/>
      <c r="H52" s="59"/>
      <c r="I52" s="59"/>
      <c r="J52" s="60"/>
    </row>
    <row r="53" spans="1:14" ht="15" thickBot="1" x14ac:dyDescent="0.4">
      <c r="A53" s="43" t="s">
        <v>42</v>
      </c>
      <c r="B53" s="44" t="s">
        <v>43</v>
      </c>
      <c r="C53" s="44" t="s">
        <v>44</v>
      </c>
      <c r="D53" s="44" t="s">
        <v>178</v>
      </c>
      <c r="E53" s="44" t="s">
        <v>179</v>
      </c>
      <c r="F53" s="44" t="s">
        <v>180</v>
      </c>
      <c r="G53" s="44" t="s">
        <v>181</v>
      </c>
      <c r="H53" s="44" t="s">
        <v>85</v>
      </c>
      <c r="I53" s="44" t="s">
        <v>177</v>
      </c>
      <c r="J53" s="45" t="s">
        <v>50</v>
      </c>
    </row>
    <row r="54" spans="1:14" ht="73" thickBot="1" x14ac:dyDescent="0.4">
      <c r="A54" s="115" t="s">
        <v>95</v>
      </c>
      <c r="B54" s="116" t="s">
        <v>196</v>
      </c>
      <c r="C54" s="117" t="s">
        <v>198</v>
      </c>
      <c r="D54" s="117" t="s">
        <v>184</v>
      </c>
      <c r="E54" s="28"/>
      <c r="F54" s="117" t="s">
        <v>185</v>
      </c>
      <c r="G54" s="28"/>
      <c r="H54" s="117" t="s">
        <v>186</v>
      </c>
      <c r="I54" s="117" t="s">
        <v>195</v>
      </c>
      <c r="J54" s="118"/>
    </row>
    <row r="56" spans="1:14" ht="15" thickBot="1" x14ac:dyDescent="0.4">
      <c r="A56" s="187" t="s">
        <v>96</v>
      </c>
      <c r="B56" s="188"/>
      <c r="C56" s="188"/>
      <c r="D56" s="188"/>
      <c r="E56" s="188"/>
      <c r="F56" s="188"/>
      <c r="G56" s="188"/>
      <c r="H56" s="188"/>
      <c r="I56" s="188"/>
      <c r="J56" s="188"/>
      <c r="K56" s="188"/>
      <c r="L56" s="188"/>
      <c r="M56" s="188"/>
      <c r="N56" s="188"/>
    </row>
    <row r="57" spans="1:14" ht="15" thickBot="1" x14ac:dyDescent="0.4">
      <c r="A57" s="178" t="s">
        <v>27</v>
      </c>
      <c r="B57" s="161" t="s">
        <v>97</v>
      </c>
      <c r="C57" s="165"/>
      <c r="D57" s="165"/>
      <c r="E57" s="165"/>
      <c r="F57" s="165"/>
      <c r="G57" s="165"/>
      <c r="H57" s="165"/>
      <c r="I57" s="165"/>
      <c r="J57" s="165"/>
      <c r="K57" s="165"/>
      <c r="L57" s="165"/>
      <c r="M57" s="165"/>
      <c r="N57" s="162"/>
    </row>
    <row r="58" spans="1:14" ht="15" thickBot="1" x14ac:dyDescent="0.4">
      <c r="A58" s="179"/>
      <c r="B58" s="122" t="s">
        <v>176</v>
      </c>
      <c r="C58" s="181" t="s">
        <v>192</v>
      </c>
      <c r="D58" s="182"/>
      <c r="E58" s="182"/>
      <c r="F58" s="182"/>
      <c r="G58" s="183"/>
      <c r="H58" s="121" t="s">
        <v>194</v>
      </c>
      <c r="I58" s="184" t="s">
        <v>193</v>
      </c>
      <c r="J58" s="185"/>
      <c r="K58" s="185"/>
      <c r="L58" s="185"/>
      <c r="M58" s="186"/>
      <c r="N58" s="189" t="s">
        <v>98</v>
      </c>
    </row>
    <row r="59" spans="1:14" ht="15.75" customHeight="1" thickBot="1" x14ac:dyDescent="0.4">
      <c r="A59" s="180"/>
      <c r="B59" s="123" t="s">
        <v>191</v>
      </c>
      <c r="C59" s="112" t="s">
        <v>104</v>
      </c>
      <c r="D59" s="113" t="s">
        <v>103</v>
      </c>
      <c r="E59" s="113" t="s">
        <v>102</v>
      </c>
      <c r="F59" s="113" t="s">
        <v>101</v>
      </c>
      <c r="G59" s="114" t="s">
        <v>100</v>
      </c>
      <c r="H59" s="113" t="s">
        <v>99</v>
      </c>
      <c r="I59" s="112" t="s">
        <v>100</v>
      </c>
      <c r="J59" s="113" t="s">
        <v>101</v>
      </c>
      <c r="K59" s="113" t="s">
        <v>102</v>
      </c>
      <c r="L59" s="113" t="s">
        <v>103</v>
      </c>
      <c r="M59" s="114" t="s">
        <v>104</v>
      </c>
      <c r="N59" s="189"/>
    </row>
    <row r="60" spans="1:14" ht="15" thickBot="1" x14ac:dyDescent="0.4">
      <c r="A60" s="62" t="s">
        <v>105</v>
      </c>
      <c r="B60" s="62"/>
      <c r="C60" s="126"/>
      <c r="D60" s="127"/>
      <c r="E60" s="127"/>
      <c r="F60" s="127"/>
      <c r="G60" s="127"/>
      <c r="H60" s="127"/>
      <c r="I60" s="127"/>
      <c r="J60" s="127"/>
      <c r="K60" s="127"/>
      <c r="L60" s="127"/>
      <c r="M60" s="128"/>
      <c r="N60" s="190"/>
    </row>
    <row r="61" spans="1:14" ht="29" x14ac:dyDescent="0.35">
      <c r="A61" s="57" t="s">
        <v>106</v>
      </c>
      <c r="B61" s="119" t="s">
        <v>107</v>
      </c>
      <c r="C61" s="129">
        <v>-5</v>
      </c>
      <c r="D61" s="130">
        <v>-4</v>
      </c>
      <c r="E61" s="131">
        <v>-3</v>
      </c>
      <c r="F61" s="130">
        <v>-2</v>
      </c>
      <c r="G61" s="131">
        <v>-1</v>
      </c>
      <c r="H61" s="130">
        <v>0</v>
      </c>
      <c r="I61" s="131">
        <v>1</v>
      </c>
      <c r="J61" s="132">
        <v>2</v>
      </c>
      <c r="K61" s="133">
        <v>3</v>
      </c>
      <c r="L61" s="134">
        <v>4</v>
      </c>
      <c r="M61" s="135">
        <v>5</v>
      </c>
      <c r="N61" s="124" t="e">
        <f>I35*J45*I45</f>
        <v>#VALUE!</v>
      </c>
    </row>
    <row r="62" spans="1:14" ht="29.5" thickBot="1" x14ac:dyDescent="0.4">
      <c r="A62" s="57" t="s">
        <v>108</v>
      </c>
      <c r="B62" s="119" t="s">
        <v>109</v>
      </c>
      <c r="C62" s="129">
        <v>-5</v>
      </c>
      <c r="D62" s="130">
        <v>-4</v>
      </c>
      <c r="E62" s="131">
        <v>-3</v>
      </c>
      <c r="F62" s="130">
        <v>-2</v>
      </c>
      <c r="G62" s="131">
        <v>-1</v>
      </c>
      <c r="H62" s="130">
        <v>0</v>
      </c>
      <c r="I62" s="131">
        <v>1</v>
      </c>
      <c r="J62" s="132">
        <v>2</v>
      </c>
      <c r="K62" s="133">
        <v>3</v>
      </c>
      <c r="L62" s="134">
        <v>4</v>
      </c>
      <c r="M62" s="135">
        <v>5</v>
      </c>
      <c r="N62" s="124" t="e">
        <f>I35*J48*I48</f>
        <v>#VALUE!</v>
      </c>
    </row>
    <row r="63" spans="1:14" ht="15" thickBot="1" x14ac:dyDescent="0.4">
      <c r="A63" s="63" t="s">
        <v>110</v>
      </c>
      <c r="B63" s="63"/>
      <c r="C63" s="136"/>
      <c r="D63" s="137"/>
      <c r="E63" s="137"/>
      <c r="F63" s="137"/>
      <c r="G63" s="137"/>
      <c r="H63" s="137"/>
      <c r="I63" s="137"/>
      <c r="J63" s="137"/>
      <c r="K63" s="137"/>
      <c r="L63" s="137"/>
      <c r="M63" s="137"/>
      <c r="N63" s="64"/>
    </row>
    <row r="64" spans="1:14" ht="29" x14ac:dyDescent="0.35">
      <c r="A64" s="57" t="s">
        <v>111</v>
      </c>
      <c r="B64" s="119" t="s">
        <v>112</v>
      </c>
      <c r="C64" s="138">
        <v>-5</v>
      </c>
      <c r="D64" s="139">
        <v>-4</v>
      </c>
      <c r="E64" s="139">
        <v>-3</v>
      </c>
      <c r="F64" s="139">
        <v>-2</v>
      </c>
      <c r="G64" s="139">
        <v>-1</v>
      </c>
      <c r="H64" s="139">
        <v>0</v>
      </c>
      <c r="I64" s="139">
        <v>1</v>
      </c>
      <c r="J64" s="139">
        <v>2</v>
      </c>
      <c r="K64" s="139">
        <v>3</v>
      </c>
      <c r="L64" s="139">
        <v>4</v>
      </c>
      <c r="M64" s="139">
        <v>5</v>
      </c>
      <c r="N64" s="124" t="e">
        <f>I40*J51*I51</f>
        <v>#VALUE!</v>
      </c>
    </row>
    <row r="65" spans="1:14" ht="29.5" thickBot="1" x14ac:dyDescent="0.4">
      <c r="A65" s="61" t="s">
        <v>113</v>
      </c>
      <c r="B65" s="120" t="s">
        <v>114</v>
      </c>
      <c r="C65" s="140">
        <v>-5</v>
      </c>
      <c r="D65" s="141">
        <v>-4</v>
      </c>
      <c r="E65" s="141">
        <v>-3</v>
      </c>
      <c r="F65" s="141">
        <v>-2</v>
      </c>
      <c r="G65" s="141">
        <v>-1</v>
      </c>
      <c r="H65" s="141">
        <v>0</v>
      </c>
      <c r="I65" s="141">
        <v>1</v>
      </c>
      <c r="J65" s="141">
        <v>2</v>
      </c>
      <c r="K65" s="141">
        <v>3</v>
      </c>
      <c r="L65" s="141">
        <v>4</v>
      </c>
      <c r="M65" s="141">
        <v>5</v>
      </c>
      <c r="N65" s="125" t="e">
        <f>I40*J54*I54</f>
        <v>#VALUE!</v>
      </c>
    </row>
    <row r="66" spans="1:14" ht="15" thickTop="1" x14ac:dyDescent="0.35"/>
  </sheetData>
  <mergeCells count="10">
    <mergeCell ref="A30:I30"/>
    <mergeCell ref="A31:I31"/>
    <mergeCell ref="A36:I36"/>
    <mergeCell ref="A57:A59"/>
    <mergeCell ref="A42:J42"/>
    <mergeCell ref="C58:G58"/>
    <mergeCell ref="I58:M58"/>
    <mergeCell ref="A56:N56"/>
    <mergeCell ref="N58:N60"/>
    <mergeCell ref="B57:N57"/>
  </mergeCells>
  <conditionalFormatting sqref="C61:M62">
    <cfRule type="colorScale" priority="2">
      <colorScale>
        <cfvo type="min"/>
        <cfvo type="percentile" val="50"/>
        <cfvo type="max"/>
        <color rgb="FFF8696B"/>
        <color rgb="FFFFEB84"/>
        <color rgb="FF63BE7B"/>
      </colorScale>
    </cfRule>
  </conditionalFormatting>
  <conditionalFormatting sqref="C64:M65">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DE7F2-F945-479C-A340-116B6645E2D7}">
  <dimension ref="A1:D29"/>
  <sheetViews>
    <sheetView workbookViewId="0">
      <selection activeCell="B10" sqref="B10"/>
    </sheetView>
  </sheetViews>
  <sheetFormatPr defaultRowHeight="14.5" x14ac:dyDescent="0.35"/>
  <cols>
    <col min="1" max="1" width="13.7265625" customWidth="1"/>
    <col min="2" max="2" width="51.453125" customWidth="1"/>
    <col min="3" max="3" width="13.54296875" customWidth="1"/>
    <col min="4" max="4" width="112.453125" customWidth="1"/>
  </cols>
  <sheetData>
    <row r="1" spans="1:4" ht="15" thickBot="1" x14ac:dyDescent="0.4">
      <c r="A1" s="161" t="s">
        <v>201</v>
      </c>
      <c r="B1" s="165"/>
      <c r="C1" s="165"/>
      <c r="D1" s="162"/>
    </row>
    <row r="2" spans="1:4" ht="15" thickBot="1" x14ac:dyDescent="0.4">
      <c r="A2" s="97" t="s">
        <v>161</v>
      </c>
      <c r="B2" s="97" t="s">
        <v>32</v>
      </c>
      <c r="C2" s="145" t="s">
        <v>27</v>
      </c>
      <c r="D2" s="66" t="s">
        <v>162</v>
      </c>
    </row>
    <row r="3" spans="1:4" ht="15" thickBot="1" x14ac:dyDescent="0.4">
      <c r="A3" s="166" t="s">
        <v>163</v>
      </c>
      <c r="B3" s="167"/>
      <c r="C3" s="167"/>
      <c r="D3" s="168"/>
    </row>
    <row r="4" spans="1:4" ht="43.5" x14ac:dyDescent="0.35">
      <c r="A4" s="67" t="s">
        <v>115</v>
      </c>
      <c r="B4" s="65" t="s">
        <v>119</v>
      </c>
      <c r="C4" s="98"/>
      <c r="D4" s="142"/>
    </row>
    <row r="5" spans="1:4" ht="43.5" x14ac:dyDescent="0.35">
      <c r="A5" s="67" t="s">
        <v>116</v>
      </c>
      <c r="B5" s="65" t="s">
        <v>120</v>
      </c>
      <c r="C5" s="98"/>
      <c r="D5" s="142"/>
    </row>
    <row r="6" spans="1:4" ht="43.5" x14ac:dyDescent="0.35">
      <c r="A6" s="67" t="s">
        <v>117</v>
      </c>
      <c r="B6" s="65" t="s">
        <v>122</v>
      </c>
      <c r="C6" s="98"/>
      <c r="D6" s="142"/>
    </row>
    <row r="7" spans="1:4" ht="44" thickBot="1" x14ac:dyDescent="0.4">
      <c r="A7" s="67" t="s">
        <v>118</v>
      </c>
      <c r="B7" s="65" t="s">
        <v>121</v>
      </c>
      <c r="C7" s="98"/>
      <c r="D7" s="142"/>
    </row>
    <row r="8" spans="1:4" ht="15" thickBot="1" x14ac:dyDescent="0.4">
      <c r="A8" s="169" t="s">
        <v>164</v>
      </c>
      <c r="B8" s="170"/>
      <c r="C8" s="170"/>
      <c r="D8" s="171"/>
    </row>
    <row r="9" spans="1:4" ht="43.5" x14ac:dyDescent="0.35">
      <c r="A9" s="103" t="s">
        <v>29</v>
      </c>
      <c r="B9" s="99" t="s">
        <v>144</v>
      </c>
      <c r="C9" s="100"/>
      <c r="D9" s="143"/>
    </row>
    <row r="10" spans="1:4" ht="116" x14ac:dyDescent="0.35">
      <c r="A10" s="103" t="s">
        <v>28</v>
      </c>
      <c r="B10" s="101" t="s">
        <v>146</v>
      </c>
      <c r="C10" s="100"/>
      <c r="D10" s="104"/>
    </row>
    <row r="11" spans="1:4" ht="102" thickBot="1" x14ac:dyDescent="0.4">
      <c r="A11" s="103" t="s">
        <v>30</v>
      </c>
      <c r="B11" s="99" t="s">
        <v>148</v>
      </c>
      <c r="C11" s="100"/>
      <c r="D11" s="104"/>
    </row>
    <row r="12" spans="1:4" ht="15" thickBot="1" x14ac:dyDescent="0.4">
      <c r="A12" s="166" t="s">
        <v>165</v>
      </c>
      <c r="B12" s="167"/>
      <c r="C12" s="167"/>
      <c r="D12" s="168"/>
    </row>
    <row r="13" spans="1:4" ht="73" thickBot="1" x14ac:dyDescent="0.4">
      <c r="A13" s="106" t="s">
        <v>31</v>
      </c>
      <c r="B13" s="104" t="s">
        <v>150</v>
      </c>
      <c r="C13" s="100"/>
      <c r="D13" s="104"/>
    </row>
    <row r="14" spans="1:4" ht="15" customHeight="1" thickBot="1" x14ac:dyDescent="0.4">
      <c r="A14" s="172" t="s">
        <v>166</v>
      </c>
      <c r="B14" s="173"/>
      <c r="C14" s="173"/>
      <c r="D14" s="174"/>
    </row>
    <row r="15" spans="1:4" ht="29" x14ac:dyDescent="0.35">
      <c r="A15" s="103" t="s">
        <v>124</v>
      </c>
      <c r="B15" s="99" t="s">
        <v>200</v>
      </c>
      <c r="C15" s="109"/>
      <c r="D15" s="105"/>
    </row>
    <row r="16" spans="1:4" ht="29" x14ac:dyDescent="0.35">
      <c r="A16" s="103" t="s">
        <v>125</v>
      </c>
      <c r="B16" s="99" t="s">
        <v>200</v>
      </c>
      <c r="C16" s="109"/>
      <c r="D16" s="105"/>
    </row>
    <row r="17" spans="1:4" ht="29" x14ac:dyDescent="0.35">
      <c r="A17" s="103" t="s">
        <v>126</v>
      </c>
      <c r="B17" s="99" t="s">
        <v>200</v>
      </c>
      <c r="C17" s="109"/>
      <c r="D17" s="105"/>
    </row>
    <row r="18" spans="1:4" ht="29" x14ac:dyDescent="0.35">
      <c r="A18" s="103" t="s">
        <v>127</v>
      </c>
      <c r="B18" s="99" t="s">
        <v>200</v>
      </c>
      <c r="C18" s="109"/>
      <c r="D18" s="105"/>
    </row>
    <row r="19" spans="1:4" x14ac:dyDescent="0.35">
      <c r="A19" s="192" t="s">
        <v>167</v>
      </c>
      <c r="B19" s="192"/>
      <c r="C19" s="192"/>
      <c r="D19" s="192"/>
    </row>
    <row r="20" spans="1:4" x14ac:dyDescent="0.35">
      <c r="A20" s="191" t="s">
        <v>172</v>
      </c>
      <c r="B20" s="191"/>
      <c r="C20" s="191"/>
      <c r="D20" s="191"/>
    </row>
    <row r="21" spans="1:4" ht="43.5" x14ac:dyDescent="0.35">
      <c r="A21" s="106" t="s">
        <v>168</v>
      </c>
      <c r="B21" s="104" t="s">
        <v>52</v>
      </c>
      <c r="C21" s="102"/>
      <c r="D21" s="104"/>
    </row>
    <row r="22" spans="1:4" ht="43.5" x14ac:dyDescent="0.35">
      <c r="A22" s="106" t="s">
        <v>169</v>
      </c>
      <c r="B22" s="104" t="s">
        <v>60</v>
      </c>
      <c r="C22" s="102"/>
      <c r="D22" s="144"/>
    </row>
    <row r="23" spans="1:4" ht="29" x14ac:dyDescent="0.35">
      <c r="A23" s="106" t="s">
        <v>170</v>
      </c>
      <c r="B23" s="104" t="s">
        <v>69</v>
      </c>
      <c r="C23" s="102"/>
      <c r="D23" s="107"/>
    </row>
    <row r="24" spans="1:4" ht="43.5" x14ac:dyDescent="0.35">
      <c r="A24" s="106" t="s">
        <v>171</v>
      </c>
      <c r="B24" s="104" t="s">
        <v>76</v>
      </c>
      <c r="C24" s="102"/>
      <c r="D24" s="108"/>
    </row>
    <row r="25" spans="1:4" x14ac:dyDescent="0.35">
      <c r="A25" s="191" t="s">
        <v>173</v>
      </c>
      <c r="B25" s="191"/>
      <c r="C25" s="191"/>
      <c r="D25" s="191"/>
    </row>
    <row r="26" spans="1:4" ht="58" x14ac:dyDescent="0.35">
      <c r="A26" s="106" t="s">
        <v>86</v>
      </c>
      <c r="B26" s="104" t="s">
        <v>199</v>
      </c>
      <c r="C26" s="102"/>
      <c r="D26" s="143"/>
    </row>
    <row r="27" spans="1:4" ht="58" x14ac:dyDescent="0.35">
      <c r="A27" s="106" t="s">
        <v>91</v>
      </c>
      <c r="B27" s="104" t="s">
        <v>196</v>
      </c>
      <c r="C27" s="102"/>
      <c r="D27" s="143"/>
    </row>
    <row r="28" spans="1:4" ht="58" x14ac:dyDescent="0.35">
      <c r="A28" s="106" t="s">
        <v>93</v>
      </c>
      <c r="B28" s="104" t="s">
        <v>199</v>
      </c>
      <c r="C28" s="102"/>
      <c r="D28" s="143"/>
    </row>
    <row r="29" spans="1:4" ht="58" x14ac:dyDescent="0.35">
      <c r="A29" s="106" t="s">
        <v>95</v>
      </c>
      <c r="B29" s="104" t="s">
        <v>196</v>
      </c>
      <c r="C29" s="102"/>
      <c r="D29" s="143"/>
    </row>
  </sheetData>
  <mergeCells count="8">
    <mergeCell ref="A20:D20"/>
    <mergeCell ref="A25:D25"/>
    <mergeCell ref="A1:D1"/>
    <mergeCell ref="A3:D3"/>
    <mergeCell ref="A8:D8"/>
    <mergeCell ref="A12:D12"/>
    <mergeCell ref="A14:D14"/>
    <mergeCell ref="A19:D19"/>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65"/>
  <sheetViews>
    <sheetView workbookViewId="0">
      <selection activeCell="M17" sqref="M17"/>
    </sheetView>
  </sheetViews>
  <sheetFormatPr defaultRowHeight="14.5" x14ac:dyDescent="0.35"/>
  <cols>
    <col min="1" max="1" width="71.453125" bestFit="1" customWidth="1"/>
  </cols>
  <sheetData>
    <row r="1" spans="1:13" x14ac:dyDescent="0.35">
      <c r="A1" t="s">
        <v>25</v>
      </c>
    </row>
    <row r="3" spans="1:13" ht="15" thickBot="1" x14ac:dyDescent="0.4">
      <c r="A3" s="1" t="s">
        <v>10</v>
      </c>
      <c r="B3">
        <v>0</v>
      </c>
    </row>
    <row r="4" spans="1:13" ht="15" thickBot="1" x14ac:dyDescent="0.4">
      <c r="A4" s="2"/>
      <c r="B4" s="3" t="s">
        <v>35</v>
      </c>
      <c r="C4" s="3"/>
      <c r="D4" s="3" t="s">
        <v>36</v>
      </c>
      <c r="E4" s="3"/>
      <c r="H4" t="s">
        <v>37</v>
      </c>
      <c r="I4" t="s">
        <v>38</v>
      </c>
      <c r="J4" t="s">
        <v>33</v>
      </c>
      <c r="L4" t="s">
        <v>34</v>
      </c>
    </row>
    <row r="5" spans="1:13" ht="15" thickBot="1" x14ac:dyDescent="0.4">
      <c r="A5" s="27" t="s">
        <v>0</v>
      </c>
      <c r="B5" s="28" t="s">
        <v>1</v>
      </c>
      <c r="C5" s="28" t="s">
        <v>27</v>
      </c>
      <c r="D5" s="28" t="s">
        <v>1</v>
      </c>
      <c r="E5" s="28" t="s">
        <v>27</v>
      </c>
      <c r="H5">
        <v>-1.5</v>
      </c>
      <c r="I5" s="31">
        <f t="shared" ref="I5:I10" si="0">1/(1+EXP(-H5))</f>
        <v>0.18242552380635635</v>
      </c>
      <c r="J5">
        <f>'Decision Tool'!$B$17</f>
        <v>0</v>
      </c>
      <c r="K5" s="32">
        <f>'Decision Tool'!$B$18</f>
        <v>0.5</v>
      </c>
      <c r="L5">
        <f>'Decision Tool'!$D$17</f>
        <v>-7.400000000000001E-2</v>
      </c>
      <c r="M5" s="32">
        <f>'Decision Tool'!$D$18</f>
        <v>0.48150843754629646</v>
      </c>
    </row>
    <row r="6" spans="1:13" x14ac:dyDescent="0.35">
      <c r="A6" s="2" t="s">
        <v>2</v>
      </c>
      <c r="B6" s="3">
        <f>'Decision Tool'!B5</f>
        <v>0.1</v>
      </c>
      <c r="C6" s="33">
        <f>'Decision Tool'!C5</f>
        <v>0</v>
      </c>
      <c r="D6" s="3">
        <f>'Decision Tool'!D5</f>
        <v>0.1</v>
      </c>
      <c r="E6" s="33">
        <f>'Decision Tool'!E5</f>
        <v>0</v>
      </c>
      <c r="H6">
        <v>-1.45</v>
      </c>
      <c r="I6" s="31">
        <f t="shared" si="0"/>
        <v>0.19000156601531298</v>
      </c>
    </row>
    <row r="7" spans="1:13" x14ac:dyDescent="0.35">
      <c r="A7" s="4" t="s">
        <v>3</v>
      </c>
      <c r="B7">
        <f>'Decision Tool'!B6</f>
        <v>0.1</v>
      </c>
      <c r="C7" s="34">
        <f>'Decision Tool'!C6</f>
        <v>0</v>
      </c>
      <c r="D7">
        <f>'Decision Tool'!D6</f>
        <v>0.1</v>
      </c>
      <c r="E7" s="34">
        <f>'Decision Tool'!E6</f>
        <v>0</v>
      </c>
      <c r="H7">
        <v>-1.4</v>
      </c>
      <c r="I7" s="31">
        <f t="shared" si="0"/>
        <v>0.19781611144141825</v>
      </c>
    </row>
    <row r="8" spans="1:13" x14ac:dyDescent="0.35">
      <c r="A8" s="4" t="s">
        <v>4</v>
      </c>
      <c r="B8">
        <f>'Decision Tool'!B7</f>
        <v>0.1</v>
      </c>
      <c r="C8" s="34">
        <f>'Decision Tool'!C7</f>
        <v>0</v>
      </c>
      <c r="D8">
        <f>'Decision Tool'!D7</f>
        <v>0.1</v>
      </c>
      <c r="E8" s="34">
        <f>'Decision Tool'!E7</f>
        <v>0</v>
      </c>
      <c r="H8">
        <v>-1.35</v>
      </c>
      <c r="I8" s="31">
        <f t="shared" si="0"/>
        <v>0.20587037180094733</v>
      </c>
    </row>
    <row r="9" spans="1:13" ht="15" thickBot="1" x14ac:dyDescent="0.4">
      <c r="A9" s="5" t="s">
        <v>5</v>
      </c>
      <c r="B9" s="6">
        <f>'Decision Tool'!B8</f>
        <v>0.1</v>
      </c>
      <c r="C9" s="35">
        <f>'Decision Tool'!C8</f>
        <v>0</v>
      </c>
      <c r="D9" s="6">
        <f>'Decision Tool'!D8</f>
        <v>0.1</v>
      </c>
      <c r="E9" s="35">
        <f>'Decision Tool'!E8</f>
        <v>0</v>
      </c>
      <c r="H9">
        <v>-1.3</v>
      </c>
      <c r="I9" s="31">
        <f t="shared" si="0"/>
        <v>0.21416501695744139</v>
      </c>
    </row>
    <row r="10" spans="1:13" x14ac:dyDescent="0.35">
      <c r="A10" s="4" t="s">
        <v>6</v>
      </c>
      <c r="B10">
        <f>'Decision Tool'!B9</f>
        <v>0.1</v>
      </c>
      <c r="C10" s="34">
        <f>'Decision Tool'!C9/5</f>
        <v>0</v>
      </c>
      <c r="D10">
        <f>'Decision Tool'!D9</f>
        <v>0.01</v>
      </c>
      <c r="E10" s="34">
        <f>'Decision Tool'!E9/5</f>
        <v>0.6</v>
      </c>
      <c r="H10">
        <v>-1.25</v>
      </c>
      <c r="I10" s="31">
        <f t="shared" si="0"/>
        <v>0.22270013882530884</v>
      </c>
    </row>
    <row r="11" spans="1:13" x14ac:dyDescent="0.35">
      <c r="A11" s="4" t="s">
        <v>7</v>
      </c>
      <c r="B11">
        <f>'Decision Tool'!B10</f>
        <v>0.1</v>
      </c>
      <c r="C11" s="34">
        <f>'Decision Tool'!C10/5</f>
        <v>0</v>
      </c>
      <c r="D11">
        <f>'Decision Tool'!D10</f>
        <v>0.1</v>
      </c>
      <c r="E11" s="34">
        <f>'Decision Tool'!E10/5</f>
        <v>0.4</v>
      </c>
      <c r="H11">
        <v>-1.2</v>
      </c>
      <c r="I11" s="31">
        <f t="shared" ref="I11:I14" si="1">1/(1+EXP(-H11))</f>
        <v>0.23147521650098238</v>
      </c>
    </row>
    <row r="12" spans="1:13" x14ac:dyDescent="0.35">
      <c r="A12" s="4" t="s">
        <v>8</v>
      </c>
      <c r="B12">
        <f>'Decision Tool'!B11</f>
        <v>0.1</v>
      </c>
      <c r="C12" s="34">
        <f>'Decision Tool'!C11/5</f>
        <v>0</v>
      </c>
      <c r="D12">
        <f>'Decision Tool'!D11</f>
        <v>0.1</v>
      </c>
      <c r="E12" s="34">
        <f>'Decision Tool'!E11/5</f>
        <v>0.2</v>
      </c>
      <c r="H12">
        <v>-1.1499999999999999</v>
      </c>
      <c r="I12" s="31">
        <f t="shared" si="1"/>
        <v>0.24048908305088898</v>
      </c>
    </row>
    <row r="13" spans="1:13" ht="15" thickBot="1" x14ac:dyDescent="0.4">
      <c r="A13" s="4" t="s">
        <v>9</v>
      </c>
      <c r="B13">
        <f>'Decision Tool'!B12</f>
        <v>0.1</v>
      </c>
      <c r="C13" s="34">
        <f>'Decision Tool'!C12/5</f>
        <v>0</v>
      </c>
      <c r="D13">
        <f>'Decision Tool'!D12</f>
        <v>0.1</v>
      </c>
      <c r="E13" s="34">
        <f>'Decision Tool'!E12/5</f>
        <v>0.6</v>
      </c>
      <c r="H13">
        <v>-1.1000000000000001</v>
      </c>
      <c r="I13" s="31">
        <f t="shared" si="1"/>
        <v>0.24973989440488234</v>
      </c>
    </row>
    <row r="14" spans="1:13" x14ac:dyDescent="0.35">
      <c r="A14" s="2" t="s">
        <v>11</v>
      </c>
      <c r="B14" s="3">
        <f>'Decision Tool'!B13</f>
        <v>0.1</v>
      </c>
      <c r="C14" s="33">
        <f>'Decision Tool'!C13/5</f>
        <v>0</v>
      </c>
      <c r="D14" s="3">
        <f>'Decision Tool'!D13</f>
        <v>0.1</v>
      </c>
      <c r="E14" s="33">
        <f>'Decision Tool'!E13/5</f>
        <v>-1</v>
      </c>
      <c r="H14">
        <v>-1.05</v>
      </c>
      <c r="I14" s="31">
        <f t="shared" si="1"/>
        <v>0.259225100817846</v>
      </c>
    </row>
    <row r="15" spans="1:13" x14ac:dyDescent="0.35">
      <c r="A15" s="4" t="s">
        <v>12</v>
      </c>
      <c r="B15">
        <f>'Decision Tool'!B14</f>
        <v>0.1</v>
      </c>
      <c r="C15" s="34">
        <f>'Decision Tool'!C14/5</f>
        <v>0</v>
      </c>
      <c r="D15">
        <f>'Decision Tool'!D14</f>
        <v>0.1</v>
      </c>
      <c r="E15" s="34">
        <f>'Decision Tool'!E14/5</f>
        <v>0</v>
      </c>
      <c r="H15">
        <v>-1</v>
      </c>
      <c r="I15" s="31">
        <f t="shared" ref="I15:I17" si="2">1/(1+EXP(-H15))</f>
        <v>0.2689414213699951</v>
      </c>
    </row>
    <row r="16" spans="1:13" x14ac:dyDescent="0.35">
      <c r="A16" s="4" t="s">
        <v>22</v>
      </c>
      <c r="B16">
        <f>'Decision Tool'!B15</f>
        <v>0.1</v>
      </c>
      <c r="C16" s="34">
        <f>'Decision Tool'!C15/5</f>
        <v>0</v>
      </c>
      <c r="D16">
        <f>'Decision Tool'!D15</f>
        <v>0.1</v>
      </c>
      <c r="E16" s="34">
        <f>'Decision Tool'!E15/5</f>
        <v>-1</v>
      </c>
      <c r="H16">
        <v>-0.95</v>
      </c>
      <c r="I16" s="31">
        <f t="shared" si="2"/>
        <v>0.27888482197713693</v>
      </c>
    </row>
    <row r="17" spans="1:9" ht="15" thickBot="1" x14ac:dyDescent="0.4">
      <c r="A17" s="5" t="s">
        <v>21</v>
      </c>
      <c r="B17" s="6">
        <f>'Decision Tool'!B16</f>
        <v>0.1</v>
      </c>
      <c r="C17" s="35">
        <f>'Decision Tool'!C16/5</f>
        <v>0</v>
      </c>
      <c r="D17" s="6">
        <f>'Decision Tool'!D16</f>
        <v>0.1</v>
      </c>
      <c r="E17" s="35">
        <f>'Decision Tool'!E16/5</f>
        <v>0</v>
      </c>
      <c r="H17">
        <v>-0.9</v>
      </c>
      <c r="I17" s="31">
        <f t="shared" si="2"/>
        <v>0.289050497374996</v>
      </c>
    </row>
    <row r="18" spans="1:9" x14ac:dyDescent="0.35">
      <c r="H18">
        <v>-0.85</v>
      </c>
      <c r="I18" s="31">
        <f t="shared" ref="I18:I35" si="3">1/(1+EXP(-H18))</f>
        <v>0.29943285752602705</v>
      </c>
    </row>
    <row r="19" spans="1:9" x14ac:dyDescent="0.35">
      <c r="H19">
        <v>-0.8</v>
      </c>
      <c r="I19" s="31">
        <f t="shared" si="3"/>
        <v>0.31002551887238755</v>
      </c>
    </row>
    <row r="20" spans="1:9" x14ac:dyDescent="0.35">
      <c r="H20">
        <v>-0.75</v>
      </c>
      <c r="I20" s="31">
        <f t="shared" si="3"/>
        <v>0.32082130082460703</v>
      </c>
    </row>
    <row r="21" spans="1:9" x14ac:dyDescent="0.35">
      <c r="H21">
        <v>-0.7</v>
      </c>
      <c r="I21" s="31">
        <f t="shared" si="3"/>
        <v>0.33181222783183389</v>
      </c>
    </row>
    <row r="22" spans="1:9" x14ac:dyDescent="0.35">
      <c r="H22">
        <v>-0.65</v>
      </c>
      <c r="I22" s="31">
        <f t="shared" si="3"/>
        <v>0.34298953732650117</v>
      </c>
    </row>
    <row r="23" spans="1:9" x14ac:dyDescent="0.35">
      <c r="H23">
        <v>-0.6</v>
      </c>
      <c r="I23" s="31">
        <f t="shared" si="3"/>
        <v>0.35434369377420455</v>
      </c>
    </row>
    <row r="24" spans="1:9" x14ac:dyDescent="0.35">
      <c r="H24">
        <v>-0.55000000000000004</v>
      </c>
      <c r="I24" s="31">
        <f t="shared" si="3"/>
        <v>0.36586440898919936</v>
      </c>
    </row>
    <row r="25" spans="1:9" x14ac:dyDescent="0.35">
      <c r="H25">
        <v>-0.5</v>
      </c>
      <c r="I25" s="31">
        <f t="shared" si="3"/>
        <v>0.37754066879814541</v>
      </c>
    </row>
    <row r="26" spans="1:9" x14ac:dyDescent="0.35">
      <c r="H26">
        <v>-0.45</v>
      </c>
      <c r="I26" s="31">
        <f t="shared" si="3"/>
        <v>0.38936076605077802</v>
      </c>
    </row>
    <row r="27" spans="1:9" x14ac:dyDescent="0.35">
      <c r="H27">
        <v>-0.4</v>
      </c>
      <c r="I27" s="31">
        <f t="shared" si="3"/>
        <v>0.401312339887548</v>
      </c>
    </row>
    <row r="28" spans="1:9" x14ac:dyDescent="0.35">
      <c r="H28">
        <v>-0.35</v>
      </c>
      <c r="I28" s="31">
        <f t="shared" si="3"/>
        <v>0.41338242108266998</v>
      </c>
    </row>
    <row r="29" spans="1:9" x14ac:dyDescent="0.35">
      <c r="H29">
        <v>-0.3</v>
      </c>
      <c r="I29" s="31">
        <f t="shared" si="3"/>
        <v>0.42555748318834102</v>
      </c>
    </row>
    <row r="30" spans="1:9" x14ac:dyDescent="0.35">
      <c r="H30">
        <v>-0.25</v>
      </c>
      <c r="I30" s="31">
        <f t="shared" si="3"/>
        <v>0.43782349911420193</v>
      </c>
    </row>
    <row r="31" spans="1:9" x14ac:dyDescent="0.35">
      <c r="H31">
        <v>-0.2</v>
      </c>
      <c r="I31" s="31">
        <f t="shared" si="3"/>
        <v>0.45016600268752216</v>
      </c>
    </row>
    <row r="32" spans="1:9" x14ac:dyDescent="0.35">
      <c r="H32">
        <v>-0.15</v>
      </c>
      <c r="I32" s="31">
        <f t="shared" si="3"/>
        <v>0.46257015465625045</v>
      </c>
    </row>
    <row r="33" spans="8:9" x14ac:dyDescent="0.35">
      <c r="H33">
        <v>-0.1</v>
      </c>
      <c r="I33" s="31">
        <f t="shared" si="3"/>
        <v>0.47502081252105999</v>
      </c>
    </row>
    <row r="34" spans="8:9" x14ac:dyDescent="0.35">
      <c r="H34">
        <v>-0.05</v>
      </c>
      <c r="I34" s="31">
        <f t="shared" si="3"/>
        <v>0.48750260351578961</v>
      </c>
    </row>
    <row r="35" spans="8:9" x14ac:dyDescent="0.35">
      <c r="H35">
        <v>0</v>
      </c>
      <c r="I35" s="31">
        <f t="shared" si="3"/>
        <v>0.5</v>
      </c>
    </row>
    <row r="36" spans="8:9" x14ac:dyDescent="0.35">
      <c r="H36">
        <v>0.05</v>
      </c>
      <c r="I36" s="31">
        <f t="shared" ref="I36:I65" si="4">1/(1+EXP(-H36))</f>
        <v>0.51249739648421033</v>
      </c>
    </row>
    <row r="37" spans="8:9" x14ac:dyDescent="0.35">
      <c r="H37">
        <v>0.1</v>
      </c>
      <c r="I37" s="31">
        <f t="shared" si="4"/>
        <v>0.52497918747894001</v>
      </c>
    </row>
    <row r="38" spans="8:9" x14ac:dyDescent="0.35">
      <c r="H38">
        <v>0.15</v>
      </c>
      <c r="I38" s="31">
        <f t="shared" si="4"/>
        <v>0.5374298453437496</v>
      </c>
    </row>
    <row r="39" spans="8:9" x14ac:dyDescent="0.35">
      <c r="H39">
        <v>0.2</v>
      </c>
      <c r="I39" s="31">
        <f t="shared" si="4"/>
        <v>0.54983399731247795</v>
      </c>
    </row>
    <row r="40" spans="8:9" x14ac:dyDescent="0.35">
      <c r="H40">
        <v>0.25</v>
      </c>
      <c r="I40" s="31">
        <f t="shared" si="4"/>
        <v>0.56217650088579807</v>
      </c>
    </row>
    <row r="41" spans="8:9" x14ac:dyDescent="0.35">
      <c r="H41">
        <v>0.3</v>
      </c>
      <c r="I41" s="31">
        <f t="shared" si="4"/>
        <v>0.57444251681165903</v>
      </c>
    </row>
    <row r="42" spans="8:9" x14ac:dyDescent="0.35">
      <c r="H42">
        <v>0.35</v>
      </c>
      <c r="I42" s="31">
        <f t="shared" si="4"/>
        <v>0.58661757891733013</v>
      </c>
    </row>
    <row r="43" spans="8:9" x14ac:dyDescent="0.35">
      <c r="H43">
        <v>0.4</v>
      </c>
      <c r="I43" s="31">
        <f t="shared" si="4"/>
        <v>0.598687660112452</v>
      </c>
    </row>
    <row r="44" spans="8:9" x14ac:dyDescent="0.35">
      <c r="H44">
        <v>0.45</v>
      </c>
      <c r="I44" s="31">
        <f t="shared" si="4"/>
        <v>0.61063923394922204</v>
      </c>
    </row>
    <row r="45" spans="8:9" x14ac:dyDescent="0.35">
      <c r="H45">
        <v>0.5</v>
      </c>
      <c r="I45" s="31">
        <f t="shared" si="4"/>
        <v>0.62245933120185459</v>
      </c>
    </row>
    <row r="46" spans="8:9" x14ac:dyDescent="0.35">
      <c r="H46">
        <v>0.55000000000000004</v>
      </c>
      <c r="I46" s="31">
        <f t="shared" si="4"/>
        <v>0.63413559101080075</v>
      </c>
    </row>
    <row r="47" spans="8:9" x14ac:dyDescent="0.35">
      <c r="H47">
        <v>0.6</v>
      </c>
      <c r="I47" s="31">
        <f t="shared" si="4"/>
        <v>0.6456563062257954</v>
      </c>
    </row>
    <row r="48" spans="8:9" x14ac:dyDescent="0.35">
      <c r="H48">
        <v>0.65</v>
      </c>
      <c r="I48" s="31">
        <f t="shared" si="4"/>
        <v>0.65701046267349883</v>
      </c>
    </row>
    <row r="49" spans="8:9" x14ac:dyDescent="0.35">
      <c r="H49">
        <v>0.7</v>
      </c>
      <c r="I49" s="31">
        <f t="shared" si="4"/>
        <v>0.66818777216816616</v>
      </c>
    </row>
    <row r="50" spans="8:9" x14ac:dyDescent="0.35">
      <c r="H50">
        <v>0.75</v>
      </c>
      <c r="I50" s="31">
        <f t="shared" si="4"/>
        <v>0.67917869917539297</v>
      </c>
    </row>
    <row r="51" spans="8:9" x14ac:dyDescent="0.35">
      <c r="H51">
        <v>0.8</v>
      </c>
      <c r="I51" s="31">
        <f t="shared" si="4"/>
        <v>0.6899744811276125</v>
      </c>
    </row>
    <row r="52" spans="8:9" x14ac:dyDescent="0.35">
      <c r="H52">
        <v>0.85</v>
      </c>
      <c r="I52" s="31">
        <f t="shared" si="4"/>
        <v>0.70056714247397289</v>
      </c>
    </row>
    <row r="53" spans="8:9" x14ac:dyDescent="0.35">
      <c r="H53">
        <v>0.9</v>
      </c>
      <c r="I53" s="31">
        <f t="shared" si="4"/>
        <v>0.71094950262500389</v>
      </c>
    </row>
    <row r="54" spans="8:9" x14ac:dyDescent="0.35">
      <c r="H54">
        <v>0.95</v>
      </c>
      <c r="I54" s="31">
        <f t="shared" si="4"/>
        <v>0.72111517802286307</v>
      </c>
    </row>
    <row r="55" spans="8:9" x14ac:dyDescent="0.35">
      <c r="H55">
        <v>1</v>
      </c>
      <c r="I55" s="31">
        <f t="shared" si="4"/>
        <v>0.7310585786300049</v>
      </c>
    </row>
    <row r="56" spans="8:9" x14ac:dyDescent="0.35">
      <c r="H56">
        <v>1.05</v>
      </c>
      <c r="I56" s="31">
        <f t="shared" si="4"/>
        <v>0.740774899182154</v>
      </c>
    </row>
    <row r="57" spans="8:9" x14ac:dyDescent="0.35">
      <c r="H57">
        <v>1.1000000000000001</v>
      </c>
      <c r="I57" s="31">
        <f t="shared" si="4"/>
        <v>0.75026010559511769</v>
      </c>
    </row>
    <row r="58" spans="8:9" x14ac:dyDescent="0.35">
      <c r="H58">
        <v>1.1499999999999999</v>
      </c>
      <c r="I58" s="31">
        <f t="shared" si="4"/>
        <v>0.75951091694911099</v>
      </c>
    </row>
    <row r="59" spans="8:9" x14ac:dyDescent="0.35">
      <c r="H59">
        <v>1.2</v>
      </c>
      <c r="I59" s="31">
        <f t="shared" si="4"/>
        <v>0.76852478349901754</v>
      </c>
    </row>
    <row r="60" spans="8:9" x14ac:dyDescent="0.35">
      <c r="H60">
        <v>1.25</v>
      </c>
      <c r="I60" s="31">
        <f t="shared" si="4"/>
        <v>0.77729986117469108</v>
      </c>
    </row>
    <row r="61" spans="8:9" x14ac:dyDescent="0.35">
      <c r="H61">
        <v>1.3</v>
      </c>
      <c r="I61" s="31">
        <f t="shared" si="4"/>
        <v>0.78583498304255861</v>
      </c>
    </row>
    <row r="62" spans="8:9" x14ac:dyDescent="0.35">
      <c r="H62">
        <v>1.35</v>
      </c>
      <c r="I62" s="31">
        <f t="shared" si="4"/>
        <v>0.79412962819905275</v>
      </c>
    </row>
    <row r="63" spans="8:9" x14ac:dyDescent="0.35">
      <c r="H63">
        <v>1.4</v>
      </c>
      <c r="I63" s="31">
        <f t="shared" si="4"/>
        <v>0.80218388855858169</v>
      </c>
    </row>
    <row r="64" spans="8:9" x14ac:dyDescent="0.35">
      <c r="H64">
        <v>1.45</v>
      </c>
      <c r="I64" s="31">
        <f t="shared" si="4"/>
        <v>0.80999843398468707</v>
      </c>
    </row>
    <row r="65" spans="8:9" x14ac:dyDescent="0.35">
      <c r="H65">
        <v>1.5</v>
      </c>
      <c r="I65" s="31">
        <f t="shared" si="4"/>
        <v>0.81757447619364365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Decision Tool</vt:lpstr>
      <vt:lpstr>R&amp;U Criteria</vt:lpstr>
      <vt:lpstr>Socioeconomic Criteria</vt:lpstr>
      <vt:lpstr>Red Drum Matrix</vt:lpstr>
      <vt:lpstr>Background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Drew</dc:creator>
  <cp:lastModifiedBy>Jainita Patel</cp:lastModifiedBy>
  <dcterms:created xsi:type="dcterms:W3CDTF">2020-06-16T17:14:33Z</dcterms:created>
  <dcterms:modified xsi:type="dcterms:W3CDTF">2024-09-17T18:05:09Z</dcterms:modified>
</cp:coreProperties>
</file>